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80" windowHeight="11370" tabRatio="598"/>
  </bookViews>
  <sheets>
    <sheet name="预算汇总表" sheetId="1" r:id="rId1"/>
    <sheet name="1、装饰工程" sheetId="2" r:id="rId2"/>
    <sheet name="2、配电系统工程" sheetId="3" r:id="rId3"/>
    <sheet name="3、防雷接地系统" sheetId="4" r:id="rId4"/>
    <sheet name="4、综合布线工程" sheetId="5" r:id="rId5"/>
    <sheet name="5、机柜设备工程" sheetId="6" r:id="rId6"/>
    <sheet name="6、机房精密空调" sheetId="9" r:id="rId7"/>
    <sheet name="7、机房环境监控系统" sheetId="10" r:id="rId8"/>
    <sheet name="8、机房气体消防系统工程" sheetId="11" r:id="rId9"/>
    <sheet name="9、搬迁工程" sheetId="8" r:id="rId10"/>
    <sheet name="10、网络安全等级保护工程" sheetId="13" r:id="rId11"/>
  </sheets>
  <calcPr calcId="144525"/>
</workbook>
</file>

<file path=xl/sharedStrings.xml><?xml version="1.0" encoding="utf-8"?>
<sst xmlns="http://schemas.openxmlformats.org/spreadsheetml/2006/main" count="260">
  <si>
    <t>吉林大学珠海学院
(网络安全等级保护与机房搬迁项目）</t>
  </si>
  <si>
    <t>序号</t>
  </si>
  <si>
    <t>项目名称</t>
  </si>
  <si>
    <t>分项工程名称</t>
  </si>
  <si>
    <t>一</t>
  </si>
  <si>
    <t>机房基础装修</t>
  </si>
  <si>
    <t>1、机房实体装饰工程</t>
  </si>
  <si>
    <t>2、机房配电系统工程</t>
  </si>
  <si>
    <t>3、机房防雷接地系统工程</t>
  </si>
  <si>
    <t>4、机房综合布线工程</t>
  </si>
  <si>
    <t>5、机房机柜设备工程</t>
  </si>
  <si>
    <t>6、机房精密空调系统工程</t>
  </si>
  <si>
    <t>7、机房环境监控系统工程</t>
  </si>
  <si>
    <t>8、机房气体消防系统工程</t>
  </si>
  <si>
    <t>二</t>
  </si>
  <si>
    <t>机房搬迁</t>
  </si>
  <si>
    <t>9、机房搬迁工程</t>
  </si>
  <si>
    <t>三</t>
  </si>
  <si>
    <t>网络安全等级保护</t>
  </si>
  <si>
    <t>10、网络安全等级保护测评整改工程</t>
  </si>
  <si>
    <t xml:space="preserve">第一期安全等保项目与机房搬迁项目说明：
1、★提供设备：数据库安全审计、保垒机、防火墙、网页防篡改、云杀毒软件、艾默生产品等保修期不少于3年。（原厂家授权与售后服务承诺函）
2、★投标人承诺指定专业售后服务工程师；免费上门服务，7*24小时现场保修和技术支持服务；电话响应时间&lt;2小时，技术人员24小时内修复故障；2日内完成备机和备件的更换与补充。
3、★为保证项目实施的技术力量，投标人必须是系统集成资质三级或以上，须在投标时提供复印件并加盖投标人公章（原件备查）验证。
第一期网络安全等级保护项目与机房搬迁项目商务要求：
（一）投标货物要求
投标文件应明确投标品牌、具体型号及分项报价，投标价格必须包括运输、拆迁、安装调试、系统培训、税金等所有费用,不得投标后再议价；招标内容标均被视为重要的指标要求或性能要求，不得出现负偏离；如高于招标内容参数需提供相应技术支持文件（包括但不限于产品说明书，产品说明手册，官方网站公布的一些产品资料）；直接复制招标文件参数内容作为投标文件将视为无效投标。
（二）货物来源保障
为了保障产品质量及售后服务，投标单位提供的所有设备必须为原装、全新、未经开箱的产品，并严格按照厂家规定保修条例提供保修服务；投标单位需提供参数文件中的所有认证标准，投标次日将复印件及产品功能截图证明送达我单位确认查验。
（三）安装技术保障
招标单位采购安全网络配套设备与机房搬迁安装、调试和运维涉及数据中心网络安全和数据保密，技术要求高，人员素质好。安装、调试及运维工程师需在投标单位工作半年以上的正式员工，且具备以下技术团队实施能力：投标人须通过2名或者（2名以上）网络工程师（如思科的CCIE认证或华三的TE认证）；投标人须通过2名或者（2名以上）虚拟化工程师（如微软的MCTS认证或VMware的云架构师认证）；投标人须具有2名所投虚拟化防毒软件厂家认证的云安全工程师；投标人须具有2名所艾默生厂家精密空调和UPS厂家认证的工程师须在投标次日必提供“证书”及“证书复印件”送招标单位验证；如证书等信息虚假，我方不作选择。以上工程师必须提供社保证明。
投标方必须提供一个一百万以上安全等级保护建设项目成功案例，投标单位投标时应明确对以上要求逐条做出响应，如有虚假响应指标或事后声称看错指标要求者我方不作选择，并通过有关部门追究责任。
投标方必须提供三个一百万以上机房建设项目成功案例与至少一个机房搬迁成功案例。
机房搬迁项目：所有设备除按厂家保修时间执行外，每个季度一次对配电柜、精密空调、UPS主机及电池的上门检修服务，包括检查配电柜、精密空调、UPS系统的运行状态、电池状态、电池充放电等工作，并提供完整的检查报告，硬件故障响应要在2小时内，免费上门服务。
（四）安全保密要求
项目正式实施前，中标单位及参与项目实施工程师分别与招标单位签订《吉林大学珠海学院数据中心信息安全保密责任书》，确保参与人履行相关责任。
（五）项目实施及验收
中标后3天内签订合同，60个工作日内完成安装调试。项目完工后，中标人还应与投标人邀请的数据中心信息安全等级保护第三方评测机构配合检测，确保数据中心信息安全等级保护达到第二级。
（六）明确相关责任
投标单位投标时应明确对以上要求逐条做出响应，如有虚假响应指标或事后声称看错指标要求者我方不作选择，并通过有关部门追究责任。
</t>
  </si>
  <si>
    <t>人民币/元</t>
  </si>
  <si>
    <t>设备名称</t>
  </si>
  <si>
    <t>参考品牌</t>
  </si>
  <si>
    <t>详细配置说明</t>
  </si>
  <si>
    <t>单位</t>
  </si>
  <si>
    <t>数量</t>
  </si>
  <si>
    <t>单价</t>
  </si>
  <si>
    <t>计 价</t>
  </si>
  <si>
    <t>备注</t>
  </si>
  <si>
    <t>一、机房地面处理工程</t>
  </si>
  <si>
    <t>防静电地板</t>
  </si>
  <si>
    <t>沈飞</t>
  </si>
  <si>
    <t>抗静电地板主材(600*600)、包括地板主材及地板安装支架（200mm高）</t>
  </si>
  <si>
    <t>平方</t>
  </si>
  <si>
    <t>防尘防潮漆</t>
  </si>
  <si>
    <t>国内知名品牌</t>
  </si>
  <si>
    <t>地面防尘地台漆、防潮工程、包括防尘防潮漆主材刷漆所需的消耗工具，有害气体损害身体健康费用，保持机房的洁净度；</t>
  </si>
  <si>
    <t>门口不锈钢包边处理</t>
  </si>
  <si>
    <t>国标</t>
  </si>
  <si>
    <t>拉丝不锈钢包边处理，保护防静电地板及门口上货。</t>
  </si>
  <si>
    <t>项</t>
  </si>
  <si>
    <t>保温处理</t>
  </si>
  <si>
    <t>华美</t>
  </si>
  <si>
    <t>地面19mm华美保温处理、包括华美主材，施工工具，空中作业等费用，用于保持整个机房的温湿度</t>
  </si>
  <si>
    <t>可选</t>
  </si>
  <si>
    <t>保温棉胶水</t>
  </si>
  <si>
    <t>保温棉胶水，用于粘贴保温棉</t>
  </si>
  <si>
    <t>桶</t>
  </si>
  <si>
    <t>保温胶带</t>
  </si>
  <si>
    <t>用于粘贴保温棉之间的缝隙，保证保温连体</t>
  </si>
  <si>
    <t>二、机房墙面处理工程</t>
  </si>
  <si>
    <t>墙面处理</t>
  </si>
  <si>
    <t>墙面处理，包含砌墙隔断，墙面批荡、刮腻子刷漆等，以及相关材料，沙、砖、水泥等</t>
  </si>
  <si>
    <t>彩钢板</t>
  </si>
  <si>
    <t>格满林</t>
  </si>
  <si>
    <t>主机房、UPS间彩钢板饰面、含彩钢板主材及其它安装工具及安装人工费、安装在机房墙面、用于保持机房整体性及美观性</t>
  </si>
  <si>
    <t>轻钢龙骨</t>
  </si>
  <si>
    <t>5.0宽，轻钢龙骨</t>
  </si>
  <si>
    <t>岩棉</t>
  </si>
  <si>
    <t>5.0cm厚墙面保温防火处理</t>
  </si>
  <si>
    <t>不锈钢地脚线</t>
  </si>
  <si>
    <t>100mm高，1.2mm厚，拉丝不锈钢</t>
  </si>
  <si>
    <t>米</t>
  </si>
  <si>
    <t>三、机房门窗处理</t>
  </si>
  <si>
    <t>门窗防水处理</t>
  </si>
  <si>
    <t>窗台防水处理，由于机房是禁水、禁火、禁烟的地方</t>
  </si>
  <si>
    <t>钢制防火门</t>
  </si>
  <si>
    <t>甲级钢制双开防火门1.5M*2.2m</t>
  </si>
  <si>
    <t>套</t>
  </si>
  <si>
    <t>四、加固处理工程</t>
  </si>
  <si>
    <t>精密空调加固及防震处理</t>
  </si>
  <si>
    <t>定制</t>
  </si>
  <si>
    <t>国标槽钢.防锈漆.焊条.膨胀螺栓</t>
  </si>
  <si>
    <t>个</t>
  </si>
  <si>
    <t>电池柜加固处理</t>
  </si>
  <si>
    <t>配电柜加固处理</t>
  </si>
  <si>
    <t>国标角铁.防锈漆.焊条.膨胀螺栓</t>
  </si>
  <si>
    <t>五、系统集成</t>
  </si>
  <si>
    <t>工程师及施工人员系统集成费用</t>
  </si>
  <si>
    <t>布设线缆、安装制作线槽、铁槽；防静电地板的安装及铺设；天花的安装及铺设；机房环境监控系统的线缆预埋、安装及调试；机房装饰工程相关施工工作处理，等项目工程工作</t>
  </si>
  <si>
    <t>A</t>
  </si>
  <si>
    <t>以上相关项合计：</t>
  </si>
  <si>
    <t>B</t>
  </si>
  <si>
    <t>税金（A*6%）：</t>
  </si>
  <si>
    <t>C</t>
  </si>
  <si>
    <t>总计（A+B）：</t>
  </si>
  <si>
    <t>一、机房内配电</t>
  </si>
  <si>
    <t>专用灯盘</t>
  </si>
  <si>
    <t>1200mm*600mm 带面板吸顶成型三管灯具做为应急照明灯</t>
  </si>
  <si>
    <t>盘</t>
  </si>
  <si>
    <t>灯管</t>
  </si>
  <si>
    <t>灯管：安装在灯盘上、每个灯管18W</t>
  </si>
  <si>
    <t>根</t>
  </si>
  <si>
    <t>开关</t>
  </si>
  <si>
    <t>TCL</t>
  </si>
  <si>
    <t>开关：照明控制开关</t>
  </si>
  <si>
    <t>应急灯</t>
  </si>
  <si>
    <t>应急灯：机房应急照明灯及指示灯</t>
  </si>
  <si>
    <t>输入电缆</t>
  </si>
  <si>
    <t>中山通达</t>
  </si>
  <si>
    <t>ZRYJV-5*10mm2，
（从机房总开分，分别到精密空调位置）</t>
  </si>
  <si>
    <t>UPS主机输入输出电缆</t>
  </si>
  <si>
    <t>ZRYJV-4*25mm2+1*16mm2，
UPS主机输入输出电缆</t>
  </si>
  <si>
    <t>电线</t>
  </si>
  <si>
    <t>电线：4平方，ZRBVR4mm2，多股</t>
  </si>
  <si>
    <t>电缆</t>
  </si>
  <si>
    <t>RVV 3*6mm2 多股</t>
  </si>
  <si>
    <t>插座</t>
  </si>
  <si>
    <t>插座：用于维护市电配电插座（白色）</t>
  </si>
  <si>
    <t>直流开关</t>
  </si>
  <si>
    <t>直流开关250A</t>
  </si>
  <si>
    <t>镀锌铁线管</t>
  </si>
  <si>
    <t>镀锌铁线管：（￠25）用于照明布线穿管</t>
  </si>
  <si>
    <t>照明耗材</t>
  </si>
  <si>
    <t>照明耗材：(含接线盒、金属软管等）</t>
  </si>
  <si>
    <t>镀锌铁槽</t>
  </si>
  <si>
    <t>槽宽度为100mm*200mm</t>
  </si>
  <si>
    <t>相关配件</t>
  </si>
  <si>
    <t>连接片、膨胀螺丝、扎带、胶粒、直通、底盒等等</t>
  </si>
  <si>
    <t>二、系统集成</t>
  </si>
  <si>
    <t>桥架的布设、安装、预埋、线缆的布设、连接等工程，设备的安装及调试等工作，设计及绘制配电走线图、标识，绘制配电图。</t>
  </si>
  <si>
    <t>一、机房内防雷接地</t>
  </si>
  <si>
    <t>绝缘子</t>
  </si>
  <si>
    <t>8厘接口绝缘子</t>
  </si>
  <si>
    <t>铜排</t>
  </si>
  <si>
    <r>
      <rPr>
        <b/>
        <sz val="10"/>
        <color indexed="8"/>
        <rFont val="微软雅黑"/>
        <charset val="134"/>
      </rPr>
      <t>铜排：</t>
    </r>
    <r>
      <rPr>
        <sz val="10"/>
        <color indexed="8"/>
        <rFont val="微软雅黑"/>
        <charset val="134"/>
      </rPr>
      <t>铜排3x30mm、接地系统用主材、在机房用铜带做等电位接地，35mm2</t>
    </r>
  </si>
  <si>
    <t>铜排接地电线</t>
  </si>
  <si>
    <t>铜排：ZR-BVR35mm2地线用于从大楼强电井引至机房接地铜网</t>
  </si>
  <si>
    <t>铜排接地连接电线</t>
  </si>
  <si>
    <t>铜排：接地线ZR-BVR6mm2、用于从接地铜网上引至防静地板、机房机柜机架设备及机房天花</t>
  </si>
  <si>
    <t>机房防雷工程设计及施工；防雷铜排网布设、安装、防雷接地连接连接至各机柜、防静电地板、天花等等等电位连接处理，形成闭合防雷接地网络、从机房等电位接地至大楼接地综合体连接。</t>
  </si>
  <si>
    <t>4、机房综合布线系统工程</t>
  </si>
  <si>
    <t>一、机房内综合布线</t>
  </si>
  <si>
    <t>超五类网线</t>
  </si>
  <si>
    <t>大唐电信</t>
  </si>
  <si>
    <t>超五类网线、8芯</t>
  </si>
  <si>
    <t>箱</t>
  </si>
  <si>
    <t>机房环境监控使用</t>
  </si>
  <si>
    <t>六类网线</t>
  </si>
  <si>
    <t>六类网线、8芯</t>
  </si>
  <si>
    <t>水晶头</t>
  </si>
  <si>
    <t>安普</t>
  </si>
  <si>
    <t>六类水晶头：RJ45</t>
  </si>
  <si>
    <t>盒</t>
  </si>
  <si>
    <t>配线架</t>
  </si>
  <si>
    <t>配线架：网络、24口、六类</t>
  </si>
  <si>
    <t>条</t>
  </si>
  <si>
    <t>理线器</t>
  </si>
  <si>
    <t>理线器：网络</t>
  </si>
  <si>
    <t>六类跳线</t>
  </si>
  <si>
    <t>六类跳线，3M</t>
  </si>
  <si>
    <t>桥架</t>
  </si>
  <si>
    <t>卡博菲</t>
  </si>
  <si>
    <r>
      <rPr>
        <sz val="10"/>
        <color rgb="FF000000"/>
        <rFont val="微软雅黑"/>
        <charset val="134"/>
      </rPr>
      <t>开放式金属桥架用于网络布线</t>
    </r>
    <r>
      <rPr>
        <sz val="10"/>
        <color indexed="8"/>
        <rFont val="微软雅黑"/>
        <charset val="134"/>
      </rPr>
      <t>(100/300)</t>
    </r>
  </si>
  <si>
    <t>桥架、管材配件</t>
  </si>
  <si>
    <t>管槽配件（各类弯头，连接件、紧固件等）</t>
  </si>
  <si>
    <t>批</t>
  </si>
  <si>
    <t>镀锌铁线管：（￠25）用于布线穿管</t>
  </si>
  <si>
    <t>弯头、管码、直通、软管、绞布、螺丝等</t>
  </si>
  <si>
    <t>机房系统拓扑设计；布设线缆、安装制作线槽、铁槽；机房综合布线系统的安装及调试；各种环境监控设备线缆布设、预埋，机柜间的综合布线系统，理线、打配线架、测试连通性，标识、绘制综合布线系统图，编写相关操作文件等工作</t>
  </si>
  <si>
    <t>一、机房机柜设备</t>
  </si>
  <si>
    <t>网络机柜</t>
  </si>
  <si>
    <t>艾默生</t>
  </si>
  <si>
    <t>服务器机柜、42U长*宽*高:1100MM*800MM*2000MM(黑色网孔）</t>
  </si>
  <si>
    <t>台</t>
  </si>
  <si>
    <t>服务器机柜</t>
  </si>
  <si>
    <t>网络机柜、42U长*宽*高:1100MM*600MM*2045MM(黑色网孔）</t>
  </si>
  <si>
    <t>PDU电源</t>
  </si>
  <si>
    <t>克莱沃</t>
  </si>
  <si>
    <t>机柜专用、12位辅出/防雷/电源线不低于16A含工业连接器</t>
  </si>
  <si>
    <t>一、机房精密空调</t>
  </si>
  <si>
    <t>精密空调</t>
  </si>
  <si>
    <t xml:space="preserve">艾默生精密空调P1025主要技术指标：
    设备为机房专用空调，形式为上送风、下回风，要求空调设备为大风量、小焓差设计。全中文图形显示。365天*24小时长期运行设计寿命不小于10年。    ★一、机房专用空调机组的机组性能
1) 总冷量不小于22.1kW（24℃，50%工况数据））；风量不小于6300 m3/h。
2) 机房专用空调应采用高效节能、高能效比的谷轮（Copeland）涡旋压缩机，请提供压缩机型式、品牌以及COP值。（高效节能、贵只有高端品牌使用）
3）风机系统要求为张力自调节风机系统，且为实现安全性，要求风机和电机数量为一一对应，即每台风机由一台电机带动。（保证高效联动性）
4）具有快速除湿电磁阀以实现快速除湿功能，并说明除湿状态的工作模式。
5) 机房专用空调的加湿性能：
应标配不受水质影响的远红外型加湿器。（可快速加湿，不易产生水垢，易清洗、易维护，节约维护成本）
6) 机房专用空调的蒸发器：
采用蒸发面积更大的“V”型蒸发器(蒸发面积大，提供制冷率)
7）具有多台机组备份联动或多台机组的控制功能，可实现1、备份：备份自动切换功能，当群组中机组发生故障时，备份机组自动投入运行，提高空调系统的可靠性； 2、轮巡：定时切换备份机组 ；3、层叠：根据机房内热负荷的变化自动控制机组中空调机的运行数量，达到节能的目的； 4、避免竞争运行：避免同一机房内多台空调机同时运行在相反的运行状态（制冷/加热、加湿/除湿），达到节能的目的。提供可以控制的机组数量，不小于32台。
</t>
  </si>
  <si>
    <t>精密空调安装费</t>
  </si>
  <si>
    <t>含20米铜管与其他安装辅材</t>
  </si>
  <si>
    <t>一、机房环境监控系统</t>
  </si>
  <si>
    <t>漏水监控系统</t>
  </si>
  <si>
    <r>
      <rPr>
        <sz val="10"/>
        <color rgb="FF000000"/>
        <rFont val="微软雅黑"/>
        <charset val="134"/>
      </rPr>
      <t xml:space="preserve">艾默生10米漏水感应绳（含漏水检测配件）
</t>
    </r>
    <r>
      <rPr>
        <sz val="10"/>
        <color rgb="FFFF0000"/>
        <rFont val="微软雅黑"/>
        <charset val="134"/>
      </rPr>
      <t>IRM-S01L带式水</t>
    </r>
    <r>
      <rPr>
        <sz val="10"/>
        <color rgb="FF000000"/>
        <rFont val="微软雅黑"/>
        <charset val="134"/>
      </rPr>
      <t>浸检测电缆：
1、报警阀值范围：50kΩ±10kΩ
2、工作电流：&lt;30mA (24Vdc)
3、响应时间：&lt;1 S
4、告警方式：正常时黄灯亮；告警时黄、绿灯亮
5、工作湿度：20%~95%RH，不结露</t>
    </r>
  </si>
  <si>
    <t>UPS监测系统</t>
  </si>
  <si>
    <t>通讯转换模块</t>
  </si>
  <si>
    <t>精密空调监测系统</t>
  </si>
  <si>
    <t>温湿度监测系统</t>
  </si>
  <si>
    <t>艾默生IRMS02TH；带LCD，支持级联；
机柜前端进风口的温湿度监测传感器6个
1、工作电压：9VDC-28VDC
2、接口：RJ45连接
3、温度测量范围：-10℃~50℃
4、湿度测量范围：5%~95%RH
5、温度测量精度：±1℃（10℃-30℃）
6、湿度测量精度：±10RH（40RH-60RH）</t>
  </si>
  <si>
    <t>监控数据采集器 RDU-A</t>
  </si>
  <si>
    <t>艾默生动环监控采集器RDU-A：
机房动力设备与环境的集中监控系统，能够实现对机房现有的UPS系统、精密空调系统、温湿度、漏水、烟感、门碰系统进行实时遥测、遥信、遥控和遥调功能，记录和分析相关监控数据，实现远程异地监控，通过远程电话、短信、E－mail邮件报警等灵活的告警方式，实现机房安全无人职守；包含安装调试费</t>
  </si>
  <si>
    <t>烟感传感器</t>
  </si>
  <si>
    <t>艾默生烟感传感器RDU-A-S02S</t>
  </si>
  <si>
    <t>声光告警灯</t>
  </si>
  <si>
    <t>艾默生IRM-S01AN-B;提供RJ45母口；声光告警灯，用于现场紧急，重要故障的警示</t>
  </si>
  <si>
    <t xml:space="preserve">RDU-A 智能设备扩展卡（四路串口） </t>
  </si>
  <si>
    <t>用于智能设备的扩展接入（如STS，智能PDU，MiniSPM等</t>
  </si>
  <si>
    <t>块</t>
  </si>
  <si>
    <t>短信猫</t>
  </si>
  <si>
    <t>短信猫GSM网络用无线Modem</t>
  </si>
  <si>
    <t>四路数字信号采集器</t>
  </si>
  <si>
    <t>艾默生四路数字信号采集器 IRMS04DIF</t>
  </si>
  <si>
    <t>网络硬盘录像机</t>
  </si>
  <si>
    <t>海康威视</t>
  </si>
  <si>
    <t>网络录像机，嵌入式，支持500W网络预览、存储与回放，接入带宽20M，8路同步回放，HDMI与VGA双操作；
2U普通机箱，单千兆网卡；8个SATA接口，1个eSATA接口</t>
  </si>
  <si>
    <t>红外网络半球</t>
  </si>
  <si>
    <t>200w,红外网络半球</t>
  </si>
  <si>
    <t>机房系统拓扑设计；机房环境监控系统的安装及调试，线缆布设等相关工作。</t>
  </si>
  <si>
    <t>气体灭火系统</t>
  </si>
  <si>
    <t>七氟丙烷柜式灭火装置是集气体灭火、自动控制及火灾探测等于一体的现代化智能型自动灭火装置，符合DBJ15-23-1999《七氟丙烷（HFC-227ea）洁净气体灭火装置设计规范》及ISO14520-9《气体灭火装置-物理性能和装置设计》装置设计及产品标准规范的要求，本装置装置设计先进、性能可靠，操作简单，环保良好等特点。
柜式气体灭火装置启动方式为电磁型，柜体外形设计美观大方。该类装置贮瓶置于柜体内。喷头采用螺旋头或径向反射型喷头、使灭火剂能迅速、均匀地充满整个防护区。
系统主设备组成：铁柜、贮存瓶、电磁阀、压力信号器、连接管（含弯头）、喷头。包含主控、声光报警、4套温度、烟感传感器及安装辅材</t>
  </si>
  <si>
    <t>网络及安全设备搬迁</t>
  </si>
  <si>
    <t>1、检查网络线缆连接结构；
2、标识线缆，标识设备；
3、编写设备编号，编写设备各接口连接情况文件；
4、绘制各设备连接拓扑图；
5、搬迁前核对设备连接情况，是否有差异；
6、搬迁前设备下电测试，测试设备完好情况；
7、设备下电及标识，打包保护；
8、设备搬运下楼并装车；
9、设备搬运及保护；
10、设备搬运至2楼，并分类摆放；
11、设备上架及安装；
12、设备对照设备编号及设计布局位置安装；
13、设备连接及理线；
14、测试设备连通性；
15、核对设备连接是否有误；</t>
  </si>
  <si>
    <t>服务器及存储设备搬迁</t>
  </si>
  <si>
    <t>1、检查网络线缆连接结构；
2、标识线缆，标识设备；
3、编写设备编号，编写设备各接口连接情况文件；
4、绘制各设备连接拓扑图；
5、搬迁前核对设备连接情况，是否有差异；
6、搬迁前设备下电测试，测试设备完好情况；
7、设备下电及标识，打包保护；
8、设备搬运下楼并装车；
9、设备搬运及保护；
10、设备搬运至24楼，并分类摆放；
11、设备上架及安装；
12、设备对照设备编号及设计布局位置安装；
13、设备连接及理线；
14、测试设备连通性；
15、核对设备连接是否有误；</t>
  </si>
  <si>
    <t>机柜搬迁</t>
  </si>
  <si>
    <t xml:space="preserve">1、设备测试完成没有问题之后，设备标识、下电、下架、打包；
2、机柜搬运至楼下并上车；
3、机柜搬运至2楼指定位置，并固定；
</t>
  </si>
  <si>
    <t>精密空调搬迁</t>
  </si>
  <si>
    <t>1、精密空调停机测试；
2、精密空调关机：
3、精密空调室外机拆除；
4、精密空调室内机拆除；
5、室内机及室外机搬运下楼并装车；
6、精密空调室外机及室内机搬运至2楼：
7、室内机搬运至安装指定位置；
8、室外机搬运至指定位置并开始安装；
9、室外机固定，连接铜管、做排水、做保温处理等工作；
10、室内机连接铜管、做排水、做保温处理工作；
11、室内机及室外机连接电缆；
12、安装精密空调制冷剂：
13、精密空调上电开机测试。</t>
  </si>
  <si>
    <t>精密空调铜管</t>
  </si>
  <si>
    <t>精密空调由于搬迁原有铜管不够长，需增加铜管</t>
  </si>
  <si>
    <t>配电柜及防雷设备搬迁</t>
  </si>
  <si>
    <t>1、检查配电线路；
2、配电线路标识及测试；
3、绘制配电连接图：
4、配电房配电总开关关闭；
5、配电柜原有线路拆除；
6、配电柜搬运至楼下并装车；
7、配电柜搬运至新机房2楼；
8、配电柜的安装；
9、配电柜主电缆连接（机房内）；
10、机房内各种连接电缆的连接：
11、测试连接是否有短路；
12、连接强电井内主电缆：
13、测试连接是否有误及短路：
14、主电缆供电：
15、各分路开关上电；</t>
  </si>
  <si>
    <t>UPS设备搬迁</t>
  </si>
  <si>
    <t>40KUPS主机设备
1、UPS关机；
2、电池组电源线路开关关闭；
3、关闭市电开关
4、拆除电池组电缆；
5、拆除市电电缆；
6、UPS主机搬运出机房；
7、UPS主机搬运至新机房2楼；
8、UPS主机的安装；
9、UPS主机市电电缆连接（机房内）；
10、UPS主机电池组电缆连接（机房内）；
11、测试连接是否有短路；
12、开机测试</t>
  </si>
  <si>
    <t>UPS Nr40KVA维保</t>
  </si>
  <si>
    <t>Nr40KVA(包备件及上门服务,,含2次巡检,7*24小时服务,紧急响应,巡检时电池放电测试)</t>
  </si>
  <si>
    <t>电池及电池柜</t>
  </si>
  <si>
    <t>60节200A电池
1、电池组电源线路开关关闭；
2、拆除电池组电缆；
3、拆除电池柜；
6、电池搬运出机房；
7、电池搬运至新机房2楼；
8、电池的安装；
11、电池到电池开关电缆连接；
12、测试连接是否有短路</t>
  </si>
  <si>
    <t>设备线路查询及标识</t>
  </si>
  <si>
    <t>设备线路走向查询及测试，并对设备设置编号并标识清楚</t>
  </si>
  <si>
    <t>绘制相关拓扑图及连线</t>
  </si>
  <si>
    <t>绘制网络以及其他设备相连的拓扑图</t>
  </si>
  <si>
    <t>设备安装及调试</t>
  </si>
  <si>
    <t>设备搬运到指定位置重新安装及调试，使各系统设备正常运转起来，设备联调；</t>
  </si>
  <si>
    <t>包装箱</t>
  </si>
  <si>
    <t>发泡胶、泡沫</t>
  </si>
  <si>
    <t>其他辅料</t>
  </si>
  <si>
    <t>运输车辆</t>
  </si>
  <si>
    <t>车辆运输费用</t>
  </si>
  <si>
    <t>趟</t>
  </si>
  <si>
    <t>保险费</t>
  </si>
  <si>
    <t>设备保险费用</t>
  </si>
  <si>
    <t>笔</t>
  </si>
  <si>
    <t>按设备价值0.4%购买运输保险</t>
  </si>
  <si>
    <t>注：机房搬运必须要有响应设备的工程师资质（服务器工程、UPS工程师、电工工程师、存储工程师、CCIE网络工程师、精密空调工程师等）。</t>
  </si>
  <si>
    <t>产品名称</t>
  </si>
  <si>
    <t>描述</t>
  </si>
  <si>
    <t>总价</t>
  </si>
  <si>
    <t>绿盟科技数据库安全审计</t>
  </si>
  <si>
    <t xml:space="preserve">1、设备技术参数要求：2U，含交流冗余电源模块，2*USB接口，1*RJ45串口，1*GE管理口，6*GE电口，2个万兆SFP+插槽（含2个光纤接口模块），4T SATA硬盘。&gt;=60000条SQL/S 吞吐量支持，&gt;100亿条SQL语句存储支持，在旁路部署模式下，通过TAP、SPAN等技术将网络流量映射到审计设备，对数据库流量进行审计和告警。日志采集能力： 10000条/秒，检索能力：1000万数据规模 &lt;5秒，会话的终端信息：IP、MAC、Port、工具名(程序名)；（提供公司盖章的功能截图证明）能以完全精确方式，
2、设备功能要求：审计到应用端相关信息，包括应用用户等；在并发1000个连接的情况下，准确率应达到99%以上；支持以下数据库类型：Oracle、SQL Server、MySQL、DB2、GBase、DM；审计内容，系统可记录以下会话终端信息：IP、MAC、Port、工具名(程序名)；需提供厂商盖章的功能截图；▲支持应用关联审计，可在中间件平台环境下部署jWrapper精确还原应用用户，以满足GB/T 22239-2008信息系统安全等级保护在安全审计领域的基本要求，jWrapper需支持以下中间件平台（WebLogic, WebSphere, Tomcat），提供相关截图盖章证明；▲可扩展支持SQL注入检测功能，通过模式匹配的方式对SQL访问进行监测与告警,判断是否为可疑SQL注入；▲可扩展支持数据库漏洞检测功能，提供对CVE上已公开的数据库漏洞攻击行为的监测与告警；提供400个以上漏洞攻击特征库；提供厂商盖章的功能截图；提供SQL注入特征库；提供厂商盖章的功能截图；▲系统支持黑白名单告警策略：白名单对象不告警、黑名单对象告警，需提供厂商盖章的功能截图；根据三权分立的原则和要求进行职、权分离，对系统本身进行分角色定义，如管理员只负责完成设备的初始配置，规则配置员只负责审计规则的建立，审计员只负责查看相关的审计结果及告警内容；日志员只负责完成对系统本身的用户操作日志管理；▲产品具有中国国家信息安全产品认证证书，提供证书复印件证明并加盖厂商公章；▲产品拥有国测信息技术产品安全测评证书（级别为EAL3+），提供证书复印件证明并加盖厂商公章；▲为确保数据库入侵检测功能的精确性，从而为数据库安全加固提供依据，生产厂商在应用安全测试领域需拥有国际领先地位，入选Gartner魔力象限（应用程序安全性测试(AST)领域），须提供相应证明并盖章；厂商具有国家安全应急服务支撑单位证书（国家级），提供证书复印件证明并加盖厂商公章；★为了便于设备运维管理，要求运维设备堡垒机及数据库审计为同一品牌，提供管理平台对设备进行同一管理；三年软硬件免费保修
</t>
  </si>
  <si>
    <t>绿盟科技堡垒机</t>
  </si>
  <si>
    <t xml:space="preserve">2U，含交流冗余电源模块，2个USB接口，1个RJ45串口，1个GE管理口，6个GE电口，2T SATA硬盘。授权管理200台设备。图形并发≥600个；字符并发≥800个。主要参数：1、管理结构：B/S架构，采用HTTPS方式远程安全管理，无需安装客户端。2、部署方式：采用物理旁路模式部署，不影响网络结构。3、关联：主帐号关联、联动配置核查、设备关联，三年软硬件免费保修。
技术要求：
身份认证之外，需要更高级管理员授权才能对设备进行运维操作，提供功能截图；
支持与安全配置核查系统进行联动，支持自动更新时间，提供认证管理配置界面截图盖章证明
支持联动防火墙，以VPN+堡垒机的方式提供远程运维安全服务。远程维护人员登录VPN后，无需再输入帐号密码即可登录堡垒机，提升运维便捷性；同时，防火墙无需保存任何堡垒机的帐号，保障运维安全性。提供截图厂商盖章证明
要求支持数据库审计功能，堡垒机以录屏加独立SQL命令的形式审计运维人员的操作，支持将操作语句与录屏进行实时绑定，能够准确快速的定位数据库语句执行时，整个屏幕的状态，提供配置界面截图盖章证明。
要求支持幽灵账号功能，支持主动对从账号进行关联分析，当发现攻击者植入的异常账号时，对相关管理员采取告警、记录及通知等操作，提供配置界面截图盖章证明。
要求支持孤儿账号功能，能够提供对各从账号的运维使用率的分析功能，当发现使用率异常的从账号，对相关管理员采取告警、记录及通知等操作，提供配置界面截图盖章证明。
支持特权密码及特权命令代填，完成普通管理模式到特权模式的转变，支持的特权命令需包括：su、sudo、en、enable、super等。提供配置界面截图证明，加盖厂商公章
工单系统支持运维工单流程，运维人员审批可提前申请工单，审批人员审批自由度大幅提高，不再受审批时间限制，解放运维人员和审批人员，提高工作效率；工单流程具体包括：工单创建-审批-完成。提供配置界面截图盖章证明。
二次开发：提供SNMP TRAP传送接口，传送以下信息：
引擎信息：包含产品名称、企业名称 、产品HASH值、信息类型 、CPU占用率（%） 、内存占用率（%） 、剩余存储空间（MB） 
网络信息：每秒包个数（pps） 、每秒包大小（bps） 、每秒tcp会话个数 
告警信息：告警持续发生次数、系统所做的动作、事件源IP地址、事件源端口、事件目的IP地址、事件目的端口、事件源MAC地址 、事件目的MAC地址、告警事件规则ID、事件发生时间、产生告警的设备 IP、事件分类、技术手段、威胁等级、流行程度、服务类型、事件简要描述、事件结果：成功或失败、协议摘要、用户名称，提供投标产品SNMP接口文档并盖章。
投标产品获得信息系统安全专用产品销售许可证；拥有中国国家信息安全产品认证证书（增强级）；提供证书复印件证明，拥有国家信息安全测评信息技术产品安全测评证书（EAL3+）,提供证书复印件证明，具备足够的信息安全服务技术实力及安全服务保障能力，厂商应能够提供自主研发的云安全中心的移动终端APP（支持android和iphone客户端），帮助用户随时随地掌握网络安全环境的态势。提供APP下载网页和相关链接以及APP使用界面的厂商盖章截图证明；▲具备足够的信息安全服务技术实力及安全服务保障能力，获得中国信息安全测评中心颁发的信息安全服务二级资质证书，提供证书复印件；▲具备中国信息安全认证中心颁发的《网络与信息安全应急处理服务资质》（一级）以及一级风险评估服务资质证书，提供证书复印件。★为了便于设备运维管理，要求运维设备堡垒机及数据库审计为同一品牌，提供管理平台对设备进行同一管理；
</t>
  </si>
  <si>
    <t>华三（NS-SecPath F5020）</t>
  </si>
  <si>
    <t xml:space="preserve">1、硬件架构：采用非X86 64位多核高性能处理器和高速存储器，2U以下盒式设备（高性能七层防火墙）；
2、★端口：≥12个千兆光口+12个千兆电口+ 4个万兆端口（包含模块），整机最大可扩展接口数量48GE+10*10GE；
3、★支持单板类型：24个千兆+6个万兆接口；
4、★设备性能：最大并发连接数≥2400万，每秒新建连接数≥400K，整机吞吐量≥30Gbp，主控模块内存≥16G；
5、电源：2块300交流电源模块；
6、★可靠性要求：支持VRRP的链路备份，支持双机堆叠SCF技术，融合后可统一管理配置并实现负载分担和业务备份；
7、★虚拟防火墙：支持基于CPU、内存等硬件划分资源的完全虚拟化SOP,可分配吞吐量、新建、并发，实配虚拟防火墙数量≥128个；
8、NAT支持：必须支持一对一、地址池等NAT方式，必须支持NAT444、Fullcone NAT、NAT hairpin、两次NAT、双向NAT，必须支持多种应用协议，如FTP、H323、RAS、HWCC、SIP、ICMP、DNS、PPTP、NBT的NAT ALG功能。
</t>
  </si>
  <si>
    <t>（亚信）趋势虚拟化防毒软件（全球虚拟化杀毒市场占有率第一）</t>
  </si>
  <si>
    <t xml:space="preserve">功能说明：必须可以和 VMware 的 vShield Endpoint 集成，并具有虚拟环境、系统基础建设层集成能力，无限控制台（无服务器，CPU数量管理使用上限），本次配置无代理提供防病毒保护30个CPU授权，厂商本地化服务体系必须健全，厂商国内技术支持的人员数量不少于50人，在全国不少于50家授权服务商，能够为客户提供快速的本地化现场服务，厂商在国内、国外分别有独立的病毒响应中心，在服务器尚无安装补丁前，提供提供针对此补丁攻击的防护能力。具备特征库更新功能，实时追踪并保护最新动态威胁：提供自动扫描功，能针对服务器弱点、漏洞进行安全检测并自动形成防护，产品必须具有操作系统虚拟补丁功能，并且能够保护Windows (XP, 2003, Vista, 2008), Sun Solaris (8, 9, 10), Red Hat EL  (5,6), SuSE Linux (10,11)等操作系统。产品必须和VMware的vCenter、vMotion、Storage vMotion以及HA集成，能够自动感知和保护虚拟环境的变更和迁移。提供三年病毒库更新升级服务,三年软件免费保修,3年人工，3年7*24*2现场金牌服务，免费安装服务。
技术要求：★通过扩展模块，必须具备特征库更新功能，实时追踪并保护最新动态威胁：提供自动扫描功，能针对服务器弱点、漏洞进行安全检测并自动形成防护：
1.基于服务器特征库为针对性定制，所有特征必须皆是该服务器所需；
2.一次性对服务器扫描后，能检测出以下相关弱点和漏洞：系统弱点和漏洞、网络漏洞、敏感注册表和文件夹位置、服务性质应用日志搜集。
3. ★通过扩展模块，必须具备DPI(深度内容检测)功能，必须可以同时保护操作系统以及服务应用（数据库，Web，DHCP等）
4．★通过扩展模块，必须具有虚拟化防火墙功能，并且可集中控管防火墙策略，策略定制可以针对IP、MAC地址或通讯端口，可保护所有基于IP通讯协议（TCP、 UDP、 ICMP 等）和所有框架类型（IP、ARP 等）。
5. ★通过扩展模块，产品必须具有操作系统虚拟补丁功能，并且能够保护Windows (2000, XP, 2003, Vista), Sun Solaris (8, 9, 10), Red Hat EL (4, 5), SuSE Linux (9)等操作系统。★产品必须和VMware的vCenter、vMotion、Storage vMotion以及HA集成，能够自动感知和保护虚拟环境的变更和迁移，拟投的虚拟化防毒软件必须通过Common Criterial EAL4的认证；提供材料复印件。
</t>
  </si>
  <si>
    <t>艾默生精密空调维保</t>
  </si>
  <si>
    <t>精密空调 节能型空调(包备件及上门服务,含耗材,含4次巡检,7*24小时服务,紧急响应)，硬件全免费与耗材全免费服务。（一年）</t>
  </si>
  <si>
    <t>服务器机柜（包含PDU）</t>
  </si>
  <si>
    <t>800*1100*2050 42U服务器机柜，黑色，网孔，九折型材结构，承重1500KG，通风率高于70%，每个机柜配2条PDU插座12位32A（IEC309工业、机房专用，防尘、防潮、防腐和阻燃耐高温、抗老化、独有安全扣设计，接头不会松动或意外脱落，IP44防水级别。）包含10平方电缆2从配电柜到机柜距离。</t>
  </si>
  <si>
    <t>蓝盾网页防篡改</t>
  </si>
  <si>
    <t xml:space="preserve">具体功能：
1、WEB应用安全防护：
支持SQL防注入式攻击、支持防跨站脚本攻击、支持爬虫防护、盗链防护、防Web服务敏感信息泄露、支持永远在线功能、支持网站代理功能
2、网页文件保护功能，支持用户自定义目录、文件、文件类型的排除保护规则
3、监控与恢复，支持实时阻断
4、同步策略机制，支持自定义完全同步和增量同步策略
5、网站安全发布，支持网站数据的加密传输
6、网站备份还原，支持自定义目录、文件、文件类型、文件大小上限、文件大小下限、文件创建时间、模糊匹配等方式的排除备份规则
防护效果：
1、全方面智能防御，对服务器CPU，内存，硬盘状态监控、支持服务器注册表进行实时监控
2、对网站访问来源进行智能分析，包括用户来源IP分析、网站访问用户行为分析、灵活的网站商业数据查询条件设置、网站用户来源地区统计
3、全面的日志管理，日志包括保护日志查询审计功能、自动生成不同类型日志、按主机、网站、WAF、文件/注册表篡改等方式分类
4、管理员权限控制，支持多账号管理、支持创建不同级别管理员
服务：
3年软件更新及维护，7*24服务，免费安装服务。三年专业检测服务。
</t>
  </si>
  <si>
    <t>系统集成及资料整理</t>
  </si>
  <si>
    <t>安全管理制度(管理制度/制定和发布/评审和修订)、安全管理、安全意识教育和培训、安全方案设计等</t>
  </si>
  <si>
    <t>预算总金额：</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</si>
</sst>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0.00\)"/>
    <numFmt numFmtId="177" formatCode="0.00_);[Red]\(0.00\)"/>
    <numFmt numFmtId="178" formatCode="#,##0_);[Red]\(#,##0\)"/>
    <numFmt numFmtId="179" formatCode="0.0_);[Red]\(0.0\)"/>
    <numFmt numFmtId="180" formatCode="0.00_ "/>
  </numFmts>
  <fonts count="52">
    <font>
      <sz val="11"/>
      <color indexed="8"/>
      <name val="宋体"/>
      <charset val="134"/>
    </font>
    <font>
      <sz val="18"/>
      <color theme="1"/>
      <name val="微软雅黑"/>
      <charset val="134"/>
    </font>
    <font>
      <sz val="11"/>
      <color theme="1"/>
      <name val="微软雅黑"/>
      <charset val="134"/>
    </font>
    <font>
      <b/>
      <sz val="11"/>
      <color theme="1"/>
      <name val="微软雅黑"/>
      <charset val="134"/>
    </font>
    <font>
      <b/>
      <sz val="18"/>
      <color rgb="FF000000"/>
      <name val="微软雅黑"/>
      <charset val="134"/>
    </font>
    <font>
      <b/>
      <sz val="10"/>
      <color rgb="FF000000"/>
      <name val="微软雅黑"/>
      <charset val="134"/>
    </font>
    <font>
      <b/>
      <sz val="9"/>
      <color rgb="FF000000"/>
      <name val="微软雅黑"/>
      <charset val="134"/>
    </font>
    <font>
      <sz val="9"/>
      <color rgb="FF000000"/>
      <name val="微软雅黑"/>
      <charset val="134"/>
    </font>
    <font>
      <b/>
      <sz val="9"/>
      <color rgb="FF0000CC"/>
      <name val="微软雅黑"/>
      <charset val="134"/>
    </font>
    <font>
      <b/>
      <sz val="11"/>
      <color rgb="FF0000CC"/>
      <name val="微软雅黑"/>
      <charset val="134"/>
    </font>
    <font>
      <b/>
      <sz val="9"/>
      <color theme="1"/>
      <name val="微软雅黑"/>
      <charset val="134"/>
    </font>
    <font>
      <sz val="18"/>
      <color indexed="8"/>
      <name val="微软雅黑"/>
      <charset val="134"/>
    </font>
    <font>
      <sz val="10"/>
      <color indexed="10"/>
      <name val="微软雅黑"/>
      <charset val="134"/>
    </font>
    <font>
      <sz val="10"/>
      <color indexed="8"/>
      <name val="微软雅黑"/>
      <charset val="134"/>
    </font>
    <font>
      <b/>
      <sz val="18"/>
      <name val="微软雅黑"/>
      <charset val="134"/>
    </font>
    <font>
      <b/>
      <sz val="10"/>
      <name val="微软雅黑"/>
      <charset val="134"/>
    </font>
    <font>
      <sz val="10"/>
      <name val="微软雅黑"/>
      <charset val="134"/>
    </font>
    <font>
      <sz val="10"/>
      <color rgb="FFFF0000"/>
      <name val="微软雅黑"/>
      <charset val="134"/>
    </font>
    <font>
      <b/>
      <sz val="10"/>
      <color indexed="8"/>
      <name val="微软雅黑"/>
      <charset val="134"/>
    </font>
    <font>
      <sz val="10"/>
      <color rgb="FF000000"/>
      <name val="微软雅黑"/>
      <charset val="134"/>
    </font>
    <font>
      <b/>
      <sz val="10"/>
      <color indexed="12"/>
      <name val="微软雅黑"/>
      <charset val="134"/>
    </font>
    <font>
      <sz val="10"/>
      <color indexed="10"/>
      <name val="宋体"/>
      <charset val="134"/>
    </font>
    <font>
      <sz val="10"/>
      <color indexed="8"/>
      <name val="宋体"/>
      <charset val="134"/>
    </font>
    <font>
      <b/>
      <sz val="10"/>
      <name val="宋体"/>
      <charset val="134"/>
    </font>
    <font>
      <b/>
      <sz val="10"/>
      <color indexed="12"/>
      <name val="宋体"/>
      <charset val="134"/>
    </font>
    <font>
      <sz val="10"/>
      <name val="宋体"/>
      <charset val="134"/>
    </font>
    <font>
      <b/>
      <sz val="10"/>
      <color rgb="FFFF0000"/>
      <name val="微软雅黑"/>
      <charset val="134"/>
    </font>
    <font>
      <b/>
      <sz val="18"/>
      <color indexed="8"/>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indexed="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0"/>
      <name val="Geneva"/>
      <charset val="134"/>
    </font>
    <font>
      <sz val="10"/>
      <name val="Arial"/>
      <charset val="134"/>
    </font>
    <font>
      <sz val="11"/>
      <color indexed="8"/>
      <name val="宋体"/>
      <charset val="134"/>
    </font>
  </fonts>
  <fills count="39">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indexed="58"/>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alignment vertical="center"/>
    </xf>
    <xf numFmtId="42" fontId="32" fillId="0" borderId="0" applyFont="0" applyFill="0" applyBorder="0" applyAlignment="0" applyProtection="0">
      <alignment vertical="center"/>
    </xf>
    <xf numFmtId="0" fontId="28" fillId="30" borderId="0" applyNumberFormat="0" applyBorder="0" applyAlignment="0" applyProtection="0">
      <alignment vertical="center"/>
    </xf>
    <xf numFmtId="0" fontId="44" fillId="27" borderId="1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8" fillId="10" borderId="0" applyNumberFormat="0" applyBorder="0" applyAlignment="0" applyProtection="0">
      <alignment vertical="center"/>
    </xf>
    <xf numFmtId="0" fontId="36" fillId="14" borderId="0" applyNumberFormat="0" applyBorder="0" applyAlignment="0" applyProtection="0">
      <alignment vertical="center"/>
    </xf>
    <xf numFmtId="43" fontId="32" fillId="0" borderId="0" applyFont="0" applyFill="0" applyBorder="0" applyAlignment="0" applyProtection="0">
      <alignment vertical="center"/>
    </xf>
    <xf numFmtId="0" fontId="37" fillId="33" borderId="0" applyNumberFormat="0" applyBorder="0" applyAlignment="0" applyProtection="0">
      <alignment vertical="center"/>
    </xf>
    <xf numFmtId="0" fontId="42" fillId="0" borderId="0" applyNumberFormat="0" applyFill="0" applyBorder="0" applyAlignment="0" applyProtection="0">
      <alignment vertical="top"/>
      <protection locked="0"/>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9" borderId="13" applyNumberFormat="0" applyFont="0" applyAlignment="0" applyProtection="0">
      <alignment vertical="center"/>
    </xf>
    <xf numFmtId="0" fontId="37" fillId="26"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1" applyNumberFormat="0" applyFill="0" applyAlignment="0" applyProtection="0">
      <alignment vertical="center"/>
    </xf>
    <xf numFmtId="0" fontId="30" fillId="0" borderId="11" applyNumberFormat="0" applyFill="0" applyAlignment="0" applyProtection="0">
      <alignment vertical="center"/>
    </xf>
    <xf numFmtId="0" fontId="37" fillId="32" borderId="0" applyNumberFormat="0" applyBorder="0" applyAlignment="0" applyProtection="0">
      <alignment vertical="center"/>
    </xf>
    <xf numFmtId="0" fontId="34" fillId="0" borderId="15" applyNumberFormat="0" applyFill="0" applyAlignment="0" applyProtection="0">
      <alignment vertical="center"/>
    </xf>
    <xf numFmtId="0" fontId="37" fillId="25" borderId="0" applyNumberFormat="0" applyBorder="0" applyAlignment="0" applyProtection="0">
      <alignment vertical="center"/>
    </xf>
    <xf numFmtId="0" fontId="38" fillId="18" borderId="12" applyNumberFormat="0" applyAlignment="0" applyProtection="0">
      <alignment vertical="center"/>
    </xf>
    <xf numFmtId="0" fontId="45" fillId="18" borderId="16" applyNumberFormat="0" applyAlignment="0" applyProtection="0">
      <alignment vertical="center"/>
    </xf>
    <xf numFmtId="0" fontId="29" fillId="9" borderId="10" applyNumberFormat="0" applyAlignment="0" applyProtection="0">
      <alignment vertical="center"/>
    </xf>
    <xf numFmtId="0" fontId="28" fillId="37" borderId="0" applyNumberFormat="0" applyBorder="0" applyAlignment="0" applyProtection="0">
      <alignment vertical="center"/>
    </xf>
    <xf numFmtId="0" fontId="37" fillId="22" borderId="0" applyNumberFormat="0" applyBorder="0" applyAlignment="0" applyProtection="0">
      <alignment vertical="center"/>
    </xf>
    <xf numFmtId="0" fontId="46" fillId="0" borderId="17" applyNumberFormat="0" applyFill="0" applyAlignment="0" applyProtection="0">
      <alignment vertical="center"/>
    </xf>
    <xf numFmtId="0" fontId="40" fillId="0" borderId="14" applyNumberFormat="0" applyFill="0" applyAlignment="0" applyProtection="0">
      <alignment vertical="center"/>
    </xf>
    <xf numFmtId="0" fontId="47" fillId="36" borderId="0" applyNumberFormat="0" applyBorder="0" applyAlignment="0" applyProtection="0">
      <alignment vertical="center"/>
    </xf>
    <xf numFmtId="0" fontId="48" fillId="0" borderId="0">
      <alignment vertical="center"/>
    </xf>
    <xf numFmtId="0" fontId="43" fillId="24" borderId="0" applyNumberFormat="0" applyBorder="0" applyAlignment="0" applyProtection="0">
      <alignment vertical="center"/>
    </xf>
    <xf numFmtId="0" fontId="28" fillId="29" borderId="0" applyNumberFormat="0" applyBorder="0" applyAlignment="0" applyProtection="0">
      <alignment vertical="center"/>
    </xf>
    <xf numFmtId="0" fontId="37" fillId="17"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28" fillId="35" borderId="0" applyNumberFormat="0" applyBorder="0" applyAlignment="0" applyProtection="0">
      <alignment vertical="center"/>
    </xf>
    <xf numFmtId="0" fontId="28" fillId="13" borderId="0" applyNumberFormat="0" applyBorder="0" applyAlignment="0" applyProtection="0">
      <alignment vertical="center"/>
    </xf>
    <xf numFmtId="0" fontId="37" fillId="16" borderId="0" applyNumberFormat="0" applyBorder="0" applyAlignment="0" applyProtection="0">
      <alignment vertical="center"/>
    </xf>
    <xf numFmtId="0" fontId="37" fillId="21" borderId="0" applyNumberFormat="0" applyBorder="0" applyAlignment="0" applyProtection="0">
      <alignment vertical="center"/>
    </xf>
    <xf numFmtId="0" fontId="28" fillId="34" borderId="0" applyNumberFormat="0" applyBorder="0" applyAlignment="0" applyProtection="0">
      <alignment vertical="center"/>
    </xf>
    <xf numFmtId="0" fontId="28" fillId="12" borderId="0" applyNumberFormat="0" applyBorder="0" applyAlignment="0" applyProtection="0">
      <alignment vertical="center"/>
    </xf>
    <xf numFmtId="0" fontId="48" fillId="0" borderId="0">
      <alignment vertical="center"/>
    </xf>
    <xf numFmtId="0" fontId="37" fillId="15" borderId="0" applyNumberFormat="0" applyBorder="0" applyAlignment="0" applyProtection="0">
      <alignment vertical="center"/>
    </xf>
    <xf numFmtId="0" fontId="50" fillId="0" borderId="0">
      <alignment vertical="center"/>
    </xf>
    <xf numFmtId="0" fontId="28" fillId="7" borderId="0" applyNumberFormat="0" applyBorder="0" applyAlignment="0" applyProtection="0">
      <alignment vertical="center"/>
    </xf>
    <xf numFmtId="0" fontId="50" fillId="38" borderId="0">
      <alignment vertical="center"/>
    </xf>
    <xf numFmtId="0" fontId="37" fillId="31" borderId="0" applyNumberFormat="0" applyBorder="0" applyAlignment="0" applyProtection="0">
      <alignment vertical="center"/>
    </xf>
    <xf numFmtId="0" fontId="37" fillId="20" borderId="0" applyNumberFormat="0" applyBorder="0" applyAlignment="0" applyProtection="0">
      <alignment vertical="center"/>
    </xf>
    <xf numFmtId="0" fontId="28" fillId="11" borderId="0" applyNumberFormat="0" applyBorder="0" applyAlignment="0" applyProtection="0">
      <alignment vertical="center"/>
    </xf>
    <xf numFmtId="0" fontId="37" fillId="23" borderId="0" applyNumberFormat="0" applyBorder="0" applyAlignment="0" applyProtection="0">
      <alignment vertical="center"/>
    </xf>
    <xf numFmtId="0" fontId="48" fillId="0" borderId="0">
      <alignment vertical="center"/>
    </xf>
    <xf numFmtId="0" fontId="51" fillId="0" borderId="0">
      <alignment vertical="center"/>
    </xf>
    <xf numFmtId="0" fontId="48" fillId="0" borderId="0">
      <alignment vertical="center"/>
    </xf>
    <xf numFmtId="0" fontId="48" fillId="0" borderId="0">
      <alignment vertical="center"/>
    </xf>
    <xf numFmtId="0" fontId="48" fillId="0" borderId="0" applyNumberFormat="0" applyBorder="0" applyProtection="0">
      <alignment vertical="center"/>
    </xf>
    <xf numFmtId="0" fontId="50" fillId="0" borderId="0">
      <alignment vertical="center"/>
    </xf>
    <xf numFmtId="0" fontId="49" fillId="0" borderId="0">
      <alignment vertical="center"/>
    </xf>
  </cellStyleXfs>
  <cellXfs count="17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1" xfId="0" applyFont="1" applyFill="1" applyBorder="1">
      <alignment vertical="center"/>
    </xf>
    <xf numFmtId="0" fontId="8" fillId="2" borderId="1" xfId="0" applyFont="1" applyFill="1" applyBorder="1" applyAlignment="1">
      <alignment horizontal="center" vertical="center" wrapText="1"/>
    </xf>
    <xf numFmtId="0" fontId="10" fillId="0" borderId="0" xfId="0" applyFont="1" applyAlignment="1">
      <alignment horizontal="justify"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wrapText="1"/>
    </xf>
    <xf numFmtId="0" fontId="13" fillId="0" borderId="0" xfId="0" applyFont="1" applyAlignment="1">
      <alignment vertical="center" wrapText="1"/>
    </xf>
    <xf numFmtId="0" fontId="14"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4" borderId="1" xfId="53" applyFont="1" applyFill="1" applyBorder="1" applyAlignment="1">
      <alignment horizontal="center" vertical="center" wrapText="1"/>
    </xf>
    <xf numFmtId="0" fontId="16" fillId="5" borderId="1" xfId="48" applyNumberFormat="1" applyFont="1" applyFill="1" applyBorder="1" applyAlignment="1">
      <alignment horizontal="center" vertical="center" wrapText="1"/>
    </xf>
    <xf numFmtId="0" fontId="16" fillId="0" borderId="1" xfId="0" applyFont="1" applyBorder="1" applyAlignment="1">
      <alignment horizontal="center" vertical="center" wrapText="1"/>
    </xf>
    <xf numFmtId="178" fontId="16" fillId="0" borderId="1" xfId="53" applyNumberFormat="1" applyFont="1" applyFill="1" applyBorder="1" applyAlignment="1">
      <alignment horizontal="center" vertical="center" wrapText="1"/>
    </xf>
    <xf numFmtId="0" fontId="16" fillId="0" borderId="1" xfId="0" applyFont="1" applyBorder="1" applyAlignment="1">
      <alignment vertical="center" wrapText="1"/>
    </xf>
    <xf numFmtId="178" fontId="13" fillId="0" borderId="1" xfId="53" applyNumberFormat="1" applyFont="1" applyFill="1" applyBorder="1" applyAlignment="1">
      <alignment horizontal="center" vertical="center" wrapText="1"/>
    </xf>
    <xf numFmtId="0" fontId="16" fillId="0" borderId="6" xfId="0" applyFont="1" applyBorder="1" applyAlignment="1">
      <alignment horizontal="center" vertical="center" wrapText="1"/>
    </xf>
    <xf numFmtId="0" fontId="16" fillId="5" borderId="6" xfId="48" applyNumberFormat="1" applyFont="1" applyFill="1" applyBorder="1" applyAlignment="1">
      <alignment horizontal="center" vertical="center" wrapText="1"/>
    </xf>
    <xf numFmtId="0" fontId="17" fillId="5" borderId="1" xfId="48" applyNumberFormat="1" applyFont="1" applyFill="1" applyBorder="1" applyAlignment="1">
      <alignment horizontal="center" vertical="center" wrapText="1"/>
    </xf>
    <xf numFmtId="0" fontId="17" fillId="0" borderId="6" xfId="0" applyFont="1" applyBorder="1" applyAlignment="1">
      <alignment horizontal="center" vertical="center" wrapText="1"/>
    </xf>
    <xf numFmtId="178" fontId="17" fillId="0" borderId="1" xfId="53"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6" xfId="48" applyNumberFormat="1" applyFont="1" applyFill="1" applyBorder="1" applyAlignment="1">
      <alignment horizontal="center" vertical="center" wrapText="1"/>
    </xf>
    <xf numFmtId="0" fontId="13" fillId="5" borderId="1" xfId="48" applyNumberFormat="1" applyFont="1" applyFill="1" applyBorder="1" applyAlignment="1">
      <alignment horizontal="left" vertical="center" wrapText="1"/>
    </xf>
    <xf numFmtId="0" fontId="13" fillId="5" borderId="1" xfId="48" applyNumberFormat="1" applyFont="1" applyFill="1" applyBorder="1" applyAlignment="1">
      <alignment horizontal="center" vertical="center" wrapText="1"/>
    </xf>
    <xf numFmtId="0" fontId="13" fillId="0" borderId="1" xfId="0" applyFont="1" applyBorder="1" applyAlignment="1">
      <alignment vertical="center" wrapText="1"/>
    </xf>
    <xf numFmtId="0" fontId="16" fillId="0" borderId="1" xfId="59" applyFont="1" applyBorder="1" applyAlignment="1">
      <alignment vertical="center" wrapText="1"/>
    </xf>
    <xf numFmtId="0" fontId="15" fillId="5" borderId="1" xfId="0" applyFont="1" applyFill="1" applyBorder="1" applyAlignment="1">
      <alignment horizontal="center" vertical="center" wrapText="1"/>
    </xf>
    <xf numFmtId="0" fontId="15" fillId="5" borderId="2" xfId="48" applyNumberFormat="1" applyFont="1" applyFill="1" applyBorder="1" applyAlignment="1">
      <alignment horizontal="center" vertical="center" wrapText="1"/>
    </xf>
    <xf numFmtId="0" fontId="15" fillId="5" borderId="3" xfId="48" applyNumberFormat="1" applyFont="1" applyFill="1" applyBorder="1" applyAlignment="1">
      <alignment horizontal="center" vertical="center" wrapText="1"/>
    </xf>
    <xf numFmtId="0" fontId="15" fillId="5" borderId="4" xfId="48"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0" xfId="0" applyFont="1" applyAlignment="1">
      <alignment horizontal="left"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178" fontId="12" fillId="0" borderId="1" xfId="53" applyNumberFormat="1" applyFont="1" applyFill="1" applyBorder="1" applyAlignment="1">
      <alignment horizontal="center" vertical="center" wrapText="1"/>
    </xf>
    <xf numFmtId="177" fontId="15" fillId="5" borderId="6" xfId="32" applyNumberFormat="1" applyFont="1" applyFill="1" applyBorder="1" applyAlignment="1">
      <alignment horizontal="center" vertical="center" wrapText="1"/>
    </xf>
    <xf numFmtId="177" fontId="15" fillId="5" borderId="1" xfId="32" applyNumberFormat="1"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9"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176" fontId="16" fillId="6"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3" fillId="0" borderId="0" xfId="0" applyFont="1" applyFill="1">
      <alignment vertical="center"/>
    </xf>
    <xf numFmtId="0" fontId="19" fillId="0" borderId="1" xfId="0" applyFont="1" applyFill="1" applyBorder="1" applyAlignment="1">
      <alignment horizontal="center" vertical="center" wrapText="1"/>
    </xf>
    <xf numFmtId="178" fontId="16" fillId="0" borderId="6" xfId="53" applyNumberFormat="1" applyFont="1" applyFill="1" applyBorder="1" applyAlignment="1">
      <alignment horizontal="center" vertical="center" wrapText="1"/>
    </xf>
    <xf numFmtId="0" fontId="19" fillId="0" borderId="1" xfId="0" applyFont="1" applyFill="1" applyBorder="1" applyAlignment="1">
      <alignment vertical="center" wrapText="1"/>
    </xf>
    <xf numFmtId="176" fontId="19" fillId="0" borderId="1" xfId="0" applyNumberFormat="1" applyFont="1" applyFill="1" applyBorder="1" applyAlignment="1">
      <alignment horizontal="center" vertical="center" wrapText="1"/>
    </xf>
    <xf numFmtId="0" fontId="20" fillId="0" borderId="3" xfId="53" applyFont="1" applyFill="1" applyBorder="1" applyAlignment="1">
      <alignment vertical="center" wrapText="1"/>
    </xf>
    <xf numFmtId="0" fontId="20" fillId="0" borderId="1" xfId="53" applyFont="1" applyFill="1" applyBorder="1" applyAlignment="1">
      <alignment vertical="center" wrapText="1"/>
    </xf>
    <xf numFmtId="49" fontId="13" fillId="0" borderId="1" xfId="58" applyNumberFormat="1" applyFont="1" applyFill="1" applyBorder="1" applyAlignment="1">
      <alignment horizontal="center" vertical="center" wrapText="1"/>
    </xf>
    <xf numFmtId="179" fontId="16" fillId="5" borderId="6" xfId="58"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178" fontId="13" fillId="0" borderId="7" xfId="53" applyNumberFormat="1" applyFont="1" applyFill="1" applyBorder="1" applyAlignment="1">
      <alignment horizontal="center" vertical="center" wrapText="1"/>
    </xf>
    <xf numFmtId="178" fontId="13" fillId="0" borderId="6" xfId="0" applyNumberFormat="1" applyFont="1" applyBorder="1" applyAlignment="1">
      <alignment horizontal="center" vertical="center" wrapText="1"/>
    </xf>
    <xf numFmtId="0" fontId="20" fillId="0" borderId="4" xfId="53" applyFont="1" applyFill="1" applyBorder="1" applyAlignment="1">
      <alignment vertical="center" wrapText="1"/>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5" xfId="0" applyFont="1" applyBorder="1" applyAlignment="1">
      <alignment horizontal="center" vertical="center" wrapText="1"/>
    </xf>
    <xf numFmtId="0" fontId="23" fillId="4" borderId="1" xfId="53" applyFont="1" applyFill="1" applyBorder="1" applyAlignment="1">
      <alignment horizontal="center" vertical="center" wrapText="1"/>
    </xf>
    <xf numFmtId="0" fontId="23" fillId="0" borderId="2" xfId="53" applyFont="1" applyFill="1" applyBorder="1" applyAlignment="1">
      <alignment horizontal="left" vertical="center" wrapText="1"/>
    </xf>
    <xf numFmtId="0" fontId="23" fillId="0" borderId="3" xfId="53" applyFont="1" applyFill="1" applyBorder="1" applyAlignment="1">
      <alignment horizontal="left" vertical="center" wrapText="1"/>
    </xf>
    <xf numFmtId="0" fontId="23" fillId="0" borderId="4" xfId="53" applyFont="1" applyFill="1" applyBorder="1" applyAlignment="1">
      <alignment horizontal="left" vertical="center" wrapText="1"/>
    </xf>
    <xf numFmtId="0" fontId="24" fillId="0" borderId="1" xfId="53" applyFont="1" applyFill="1" applyBorder="1" applyAlignment="1">
      <alignment vertical="center" wrapText="1"/>
    </xf>
    <xf numFmtId="0" fontId="25" fillId="5" borderId="1" xfId="48" applyNumberFormat="1" applyFont="1" applyFill="1" applyBorder="1" applyAlignment="1">
      <alignment horizontal="center" vertical="center" wrapText="1"/>
    </xf>
    <xf numFmtId="0" fontId="16" fillId="5" borderId="1" xfId="57" applyFont="1" applyFill="1" applyBorder="1" applyAlignment="1">
      <alignment horizontal="left" vertical="center" wrapText="1"/>
    </xf>
    <xf numFmtId="0" fontId="25" fillId="0" borderId="1" xfId="44" applyFont="1" applyFill="1" applyBorder="1" applyAlignment="1">
      <alignment horizontal="center" vertical="center" wrapText="1"/>
    </xf>
    <xf numFmtId="178" fontId="22" fillId="0" borderId="1" xfId="53" applyNumberFormat="1" applyFont="1" applyFill="1" applyBorder="1" applyAlignment="1">
      <alignment horizontal="center" vertical="center" wrapText="1"/>
    </xf>
    <xf numFmtId="0" fontId="22" fillId="5" borderId="1" xfId="48" applyNumberFormat="1" applyFont="1" applyFill="1" applyBorder="1" applyAlignment="1">
      <alignment horizontal="center" vertical="center" wrapText="1"/>
    </xf>
    <xf numFmtId="180" fontId="25" fillId="5" borderId="1" xfId="48" applyNumberFormat="1" applyFont="1" applyFill="1" applyBorder="1" applyAlignment="1">
      <alignment horizontal="center" vertical="center" wrapText="1"/>
    </xf>
    <xf numFmtId="0" fontId="25" fillId="0" borderId="6" xfId="0" applyFont="1" applyBorder="1" applyAlignment="1">
      <alignment horizontal="center" vertical="center" wrapText="1"/>
    </xf>
    <xf numFmtId="178" fontId="25" fillId="0" borderId="6" xfId="53" applyNumberFormat="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5" fillId="5" borderId="6" xfId="48"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 xfId="48" applyNumberFormat="1" applyFont="1" applyFill="1" applyBorder="1" applyAlignment="1">
      <alignment horizontal="center" vertical="center" wrapText="1"/>
    </xf>
    <xf numFmtId="0" fontId="23" fillId="5" borderId="3" xfId="48" applyNumberFormat="1" applyFont="1" applyFill="1" applyBorder="1" applyAlignment="1">
      <alignment horizontal="center" vertical="center" wrapText="1"/>
    </xf>
    <xf numFmtId="0" fontId="23" fillId="5" borderId="4" xfId="48"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178" fontId="21" fillId="0" borderId="1" xfId="53" applyNumberFormat="1" applyFont="1" applyFill="1" applyBorder="1" applyAlignment="1">
      <alignment horizontal="center" vertical="center" wrapText="1"/>
    </xf>
    <xf numFmtId="177" fontId="23" fillId="5" borderId="6" xfId="32" applyNumberFormat="1" applyFont="1" applyFill="1" applyBorder="1" applyAlignment="1">
      <alignment horizontal="center" vertical="center" wrapText="1"/>
    </xf>
    <xf numFmtId="178" fontId="25" fillId="0" borderId="1" xfId="53" applyNumberFormat="1" applyFont="1" applyFill="1" applyBorder="1" applyAlignment="1">
      <alignment horizontal="center" vertical="center" wrapText="1"/>
    </xf>
    <xf numFmtId="177" fontId="23" fillId="5" borderId="1" xfId="32" applyNumberFormat="1" applyFont="1" applyFill="1" applyBorder="1" applyAlignment="1">
      <alignment horizontal="center" vertical="center" wrapText="1"/>
    </xf>
    <xf numFmtId="0" fontId="22" fillId="0" borderId="1" xfId="0" applyFont="1" applyBorder="1" applyAlignment="1">
      <alignment vertical="center" wrapText="1"/>
    </xf>
    <xf numFmtId="0" fontId="15" fillId="0" borderId="2" xfId="53" applyFont="1" applyFill="1" applyBorder="1" applyAlignment="1">
      <alignment horizontal="left" vertical="center" wrapText="1"/>
    </xf>
    <xf numFmtId="0" fontId="15" fillId="0" borderId="3" xfId="53" applyFont="1" applyFill="1" applyBorder="1" applyAlignment="1">
      <alignment horizontal="left" vertical="center" wrapText="1"/>
    </xf>
    <xf numFmtId="0" fontId="15" fillId="0" borderId="4" xfId="53" applyFont="1" applyFill="1" applyBorder="1" applyAlignment="1">
      <alignment horizontal="left" vertical="center" wrapText="1"/>
    </xf>
    <xf numFmtId="0" fontId="16" fillId="0" borderId="1" xfId="44" applyFont="1" applyFill="1" applyBorder="1" applyAlignment="1">
      <alignment horizontal="center" vertical="center" wrapText="1"/>
    </xf>
    <xf numFmtId="178" fontId="13" fillId="0" borderId="1" xfId="53" applyNumberFormat="1" applyFont="1" applyFill="1" applyBorder="1" applyAlignment="1">
      <alignment horizontal="left" vertical="center" wrapText="1"/>
    </xf>
    <xf numFmtId="180" fontId="16" fillId="5" borderId="1" xfId="48"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3" fillId="0" borderId="1" xfId="0" applyFont="1" applyBorder="1">
      <alignment vertical="center"/>
    </xf>
    <xf numFmtId="0" fontId="19" fillId="0" borderId="1" xfId="0" applyFont="1" applyBorder="1" applyAlignment="1">
      <alignment vertical="center" wrapText="1"/>
    </xf>
    <xf numFmtId="176" fontId="19" fillId="3" borderId="1" xfId="0" applyNumberFormat="1" applyFont="1" applyFill="1" applyBorder="1" applyAlignment="1">
      <alignment horizontal="center" vertical="center" wrapText="1"/>
    </xf>
    <xf numFmtId="178" fontId="13" fillId="0" borderId="1" xfId="59" applyNumberFormat="1" applyFont="1" applyFill="1" applyBorder="1" applyAlignment="1">
      <alignment horizontal="center" vertical="center" wrapText="1"/>
    </xf>
    <xf numFmtId="9" fontId="26" fillId="6" borderId="1" xfId="0" applyNumberFormat="1" applyFont="1" applyFill="1" applyBorder="1" applyAlignment="1">
      <alignment horizontal="center" vertical="center" wrapText="1"/>
    </xf>
    <xf numFmtId="0" fontId="13" fillId="0" borderId="1" xfId="44" applyFont="1" applyBorder="1" applyAlignment="1">
      <alignment horizontal="left" vertical="center" wrapText="1"/>
    </xf>
    <xf numFmtId="0" fontId="18" fillId="0" borderId="0" xfId="0" applyFont="1" applyAlignment="1">
      <alignment vertical="center" wrapText="1"/>
    </xf>
    <xf numFmtId="0" fontId="16" fillId="0" borderId="1" xfId="44" applyFont="1" applyBorder="1" applyAlignment="1">
      <alignment horizontal="center" vertical="center" wrapText="1"/>
    </xf>
    <xf numFmtId="178" fontId="16" fillId="0" borderId="1" xfId="53" applyNumberFormat="1" applyFont="1" applyFill="1" applyBorder="1" applyAlignment="1">
      <alignment horizontal="left" vertical="center" wrapText="1"/>
    </xf>
    <xf numFmtId="0" fontId="16" fillId="0" borderId="8" xfId="0" applyFont="1" applyBorder="1" applyAlignment="1">
      <alignment horizontal="center" vertical="center" wrapText="1"/>
    </xf>
    <xf numFmtId="178" fontId="13" fillId="5" borderId="4" xfId="53" applyNumberFormat="1" applyFont="1" applyFill="1" applyBorder="1" applyAlignment="1">
      <alignment horizontal="left" vertical="center" wrapText="1"/>
    </xf>
    <xf numFmtId="178" fontId="13" fillId="5" borderId="1" xfId="53" applyNumberFormat="1" applyFont="1" applyFill="1" applyBorder="1" applyAlignment="1">
      <alignment horizontal="center" vertical="center" wrapText="1"/>
    </xf>
    <xf numFmtId="0" fontId="13" fillId="5" borderId="4" xfId="0" applyFont="1" applyFill="1" applyBorder="1" applyAlignment="1">
      <alignment vertical="center" wrapText="1"/>
    </xf>
    <xf numFmtId="178" fontId="13" fillId="5" borderId="1" xfId="59" applyNumberFormat="1" applyFont="1" applyFill="1" applyBorder="1" applyAlignment="1">
      <alignment horizontal="center" vertical="center" wrapText="1"/>
    </xf>
    <xf numFmtId="0" fontId="17" fillId="0" borderId="1" xfId="44" applyFont="1" applyBorder="1" applyAlignment="1">
      <alignment horizontal="center" vertical="center" wrapText="1"/>
    </xf>
    <xf numFmtId="178" fontId="17" fillId="0" borderId="6" xfId="0" applyNumberFormat="1" applyFont="1" applyBorder="1" applyAlignment="1">
      <alignment horizontal="center" vertical="center" wrapText="1"/>
    </xf>
    <xf numFmtId="178" fontId="16" fillId="0" borderId="1" xfId="53" applyNumberFormat="1" applyFont="1" applyFill="1" applyBorder="1" applyAlignment="1">
      <alignment vertical="center" wrapText="1"/>
    </xf>
    <xf numFmtId="0" fontId="15" fillId="0" borderId="2" xfId="48" applyNumberFormat="1" applyFont="1" applyFill="1" applyBorder="1" applyAlignment="1">
      <alignment horizontal="left" vertical="center" wrapText="1"/>
    </xf>
    <xf numFmtId="0" fontId="15" fillId="0" borderId="3" xfId="48" applyNumberFormat="1" applyFont="1" applyFill="1" applyBorder="1" applyAlignment="1">
      <alignment horizontal="left" vertical="center" wrapText="1"/>
    </xf>
    <xf numFmtId="0" fontId="15" fillId="0" borderId="4" xfId="48" applyNumberFormat="1" applyFont="1" applyFill="1" applyBorder="1" applyAlignment="1">
      <alignment horizontal="left" vertical="center" wrapText="1"/>
    </xf>
    <xf numFmtId="0" fontId="13" fillId="0" borderId="1" xfId="48" applyNumberFormat="1" applyFont="1" applyFill="1" applyBorder="1" applyAlignment="1">
      <alignment horizontal="center" vertical="center" wrapText="1"/>
    </xf>
    <xf numFmtId="0" fontId="16" fillId="0" borderId="1" xfId="48"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48" applyNumberFormat="1" applyFont="1" applyFill="1" applyBorder="1" applyAlignment="1">
      <alignment horizontal="left" vertical="center" wrapText="1"/>
    </xf>
    <xf numFmtId="0" fontId="16" fillId="0" borderId="2" xfId="48" applyNumberFormat="1" applyFont="1" applyFill="1" applyBorder="1" applyAlignment="1">
      <alignment horizontal="left" vertical="center" wrapText="1"/>
    </xf>
    <xf numFmtId="0" fontId="16" fillId="0" borderId="3" xfId="48" applyNumberFormat="1" applyFont="1" applyFill="1" applyBorder="1" applyAlignment="1">
      <alignment horizontal="left" vertical="center" wrapText="1"/>
    </xf>
    <xf numFmtId="0" fontId="16" fillId="0" borderId="4" xfId="48" applyNumberFormat="1" applyFont="1" applyFill="1" applyBorder="1" applyAlignment="1">
      <alignment horizontal="left" vertical="center" wrapText="1"/>
    </xf>
    <xf numFmtId="0" fontId="13" fillId="0" borderId="1" xfId="0" applyFont="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53"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vertical="center" wrapText="1"/>
    </xf>
    <xf numFmtId="0" fontId="27" fillId="0" borderId="0" xfId="0" applyFont="1" applyAlignment="1">
      <alignment horizontal="center" vertical="center" wrapText="1"/>
    </xf>
    <xf numFmtId="0" fontId="18" fillId="0" borderId="0" xfId="0" applyFont="1">
      <alignment vertical="center"/>
    </xf>
    <xf numFmtId="0" fontId="18" fillId="0" borderId="8" xfId="0" applyFont="1" applyBorder="1" applyAlignment="1">
      <alignment horizontal="center" vertical="center"/>
    </xf>
    <xf numFmtId="0" fontId="15" fillId="5" borderId="1" xfId="10" applyFont="1" applyFill="1" applyBorder="1" applyAlignment="1" applyProtection="1">
      <alignment horizontal="justify" vertical="center" wrapText="1"/>
    </xf>
    <xf numFmtId="0" fontId="18" fillId="0" borderId="7" xfId="0" applyFont="1" applyBorder="1" applyAlignment="1">
      <alignment horizontal="center" vertical="center"/>
    </xf>
    <xf numFmtId="0" fontId="18" fillId="5" borderId="1" xfId="0" applyFont="1" applyFill="1" applyBorder="1" applyAlignment="1">
      <alignment horizontal="justify" vertical="center" wrapText="1"/>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3" fillId="0" borderId="9" xfId="0" applyFont="1" applyBorder="1" applyAlignment="1">
      <alignment horizontal="left" vertical="center" wrapText="1"/>
    </xf>
    <xf numFmtId="0" fontId="13" fillId="0" borderId="9" xfId="0" applyFont="1" applyBorder="1" applyAlignment="1">
      <alignment horizontal="left" vertical="center"/>
    </xf>
    <xf numFmtId="0" fontId="13" fillId="0" borderId="0" xfId="0" applyFont="1" applyAlignment="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Normal_平安PDS"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Normal_IBMS系统报价文件" xfId="44"/>
    <cellStyle name="强调文字颜色 5" xfId="45" builtinId="45"/>
    <cellStyle name="常规 2 2" xfId="46"/>
    <cellStyle name="40% - 强调文字颜色 5" xfId="47" builtinId="47"/>
    <cellStyle name="常规_Sheet1_平安广场报出汇总_总报价参考-v2" xfId="48"/>
    <cellStyle name="60% - 强调文字颜色 5" xfId="49" builtinId="48"/>
    <cellStyle name="强调文字颜色 6" xfId="50" builtinId="49"/>
    <cellStyle name="40% - 强调文字颜色 6" xfId="51" builtinId="51"/>
    <cellStyle name="60% - 强调文字颜色 6" xfId="52" builtinId="52"/>
    <cellStyle name="0,0_x000d_&#10;NA_x000d_&#10;" xfId="53"/>
    <cellStyle name="Normal_CY-CICC Shenzhen-Qtn001(R2)-20071010" xfId="54"/>
    <cellStyle name="常规 2" xfId="55"/>
    <cellStyle name="常规 5" xfId="56"/>
    <cellStyle name="常规 7" xfId="57"/>
    <cellStyle name="常规_大成基金机房工程报价" xfId="58"/>
    <cellStyle name="样式 1" xfId="59"/>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47"/>
  <sheetViews>
    <sheetView tabSelected="1" workbookViewId="0">
      <selection activeCell="C13" sqref="C13"/>
    </sheetView>
  </sheetViews>
  <sheetFormatPr defaultColWidth="9" defaultRowHeight="16.5" outlineLevelCol="3"/>
  <cols>
    <col min="1" max="1" width="3.875" style="22" customWidth="1"/>
    <col min="2" max="2" width="6" style="22" customWidth="1"/>
    <col min="3" max="3" width="16.25" style="22" customWidth="1"/>
    <col min="4" max="4" width="91.625" style="22" customWidth="1"/>
    <col min="5" max="16384" width="9" style="22"/>
  </cols>
  <sheetData>
    <row r="1" ht="59.45" customHeight="1" spans="2:4">
      <c r="B1" s="161" t="s">
        <v>0</v>
      </c>
      <c r="C1" s="20"/>
      <c r="D1" s="20"/>
    </row>
    <row r="2" ht="18.75" customHeight="1" spans="2:3">
      <c r="B2" s="162"/>
      <c r="C2" s="162"/>
    </row>
    <row r="3" ht="29.25" customHeight="1" spans="2:4">
      <c r="B3" s="27" t="s">
        <v>1</v>
      </c>
      <c r="C3" s="27" t="s">
        <v>2</v>
      </c>
      <c r="D3" s="27" t="s">
        <v>3</v>
      </c>
    </row>
    <row r="4" ht="30" customHeight="1" spans="2:4">
      <c r="B4" s="163" t="s">
        <v>4</v>
      </c>
      <c r="C4" s="163" t="s">
        <v>5</v>
      </c>
      <c r="D4" s="164" t="s">
        <v>6</v>
      </c>
    </row>
    <row r="5" ht="30" customHeight="1" spans="2:4">
      <c r="B5" s="165"/>
      <c r="C5" s="165"/>
      <c r="D5" s="166" t="s">
        <v>7</v>
      </c>
    </row>
    <row r="6" ht="30" customHeight="1" spans="2:4">
      <c r="B6" s="165"/>
      <c r="C6" s="165"/>
      <c r="D6" s="166" t="s">
        <v>8</v>
      </c>
    </row>
    <row r="7" ht="30" customHeight="1" spans="2:4">
      <c r="B7" s="165"/>
      <c r="C7" s="165"/>
      <c r="D7" s="166" t="s">
        <v>9</v>
      </c>
    </row>
    <row r="8" ht="30" customHeight="1" spans="2:4">
      <c r="B8" s="165"/>
      <c r="C8" s="165"/>
      <c r="D8" s="166" t="s">
        <v>10</v>
      </c>
    </row>
    <row r="9" ht="30" customHeight="1" spans="2:4">
      <c r="B9" s="165"/>
      <c r="C9" s="165"/>
      <c r="D9" s="166" t="s">
        <v>11</v>
      </c>
    </row>
    <row r="10" ht="30" customHeight="1" spans="2:4">
      <c r="B10" s="165"/>
      <c r="C10" s="165"/>
      <c r="D10" s="166" t="s">
        <v>12</v>
      </c>
    </row>
    <row r="11" ht="30" customHeight="1" spans="2:4">
      <c r="B11" s="167"/>
      <c r="C11" s="167"/>
      <c r="D11" s="166" t="s">
        <v>13</v>
      </c>
    </row>
    <row r="12" ht="30" customHeight="1" spans="2:4">
      <c r="B12" s="168" t="s">
        <v>14</v>
      </c>
      <c r="C12" s="168" t="s">
        <v>15</v>
      </c>
      <c r="D12" s="166" t="s">
        <v>16</v>
      </c>
    </row>
    <row r="13" ht="30" customHeight="1" spans="2:4">
      <c r="B13" s="168" t="s">
        <v>17</v>
      </c>
      <c r="C13" s="168" t="s">
        <v>18</v>
      </c>
      <c r="D13" s="166" t="s">
        <v>19</v>
      </c>
    </row>
    <row r="14" spans="2:4">
      <c r="B14" s="169" t="s">
        <v>20</v>
      </c>
      <c r="C14" s="170"/>
      <c r="D14" s="170"/>
    </row>
    <row r="15" spans="2:4">
      <c r="B15" s="171"/>
      <c r="C15" s="171"/>
      <c r="D15" s="171"/>
    </row>
    <row r="16" spans="2:4">
      <c r="B16" s="171"/>
      <c r="C16" s="171"/>
      <c r="D16" s="171"/>
    </row>
    <row r="17" spans="2:4">
      <c r="B17" s="171"/>
      <c r="C17" s="171"/>
      <c r="D17" s="171"/>
    </row>
    <row r="18" spans="2:4">
      <c r="B18" s="171"/>
      <c r="C18" s="171"/>
      <c r="D18" s="171"/>
    </row>
    <row r="19" spans="2:4">
      <c r="B19" s="171"/>
      <c r="C19" s="171"/>
      <c r="D19" s="171"/>
    </row>
    <row r="20" spans="2:4">
      <c r="B20" s="171"/>
      <c r="C20" s="171"/>
      <c r="D20" s="171"/>
    </row>
    <row r="21" spans="2:4">
      <c r="B21" s="171"/>
      <c r="C21" s="171"/>
      <c r="D21" s="171"/>
    </row>
    <row r="22" spans="2:4">
      <c r="B22" s="171"/>
      <c r="C22" s="171"/>
      <c r="D22" s="171"/>
    </row>
    <row r="23" spans="2:4">
      <c r="B23" s="171"/>
      <c r="C23" s="171"/>
      <c r="D23" s="171"/>
    </row>
    <row r="24" spans="2:4">
      <c r="B24" s="171"/>
      <c r="C24" s="171"/>
      <c r="D24" s="171"/>
    </row>
    <row r="25" spans="2:4">
      <c r="B25" s="171"/>
      <c r="C25" s="171"/>
      <c r="D25" s="171"/>
    </row>
    <row r="26" spans="2:4">
      <c r="B26" s="171"/>
      <c r="C26" s="171"/>
      <c r="D26" s="171"/>
    </row>
    <row r="27" spans="2:4">
      <c r="B27" s="171"/>
      <c r="C27" s="171"/>
      <c r="D27" s="171"/>
    </row>
    <row r="28" spans="2:4">
      <c r="B28" s="171"/>
      <c r="C28" s="171"/>
      <c r="D28" s="171"/>
    </row>
    <row r="29" spans="2:4">
      <c r="B29" s="171"/>
      <c r="C29" s="171"/>
      <c r="D29" s="171"/>
    </row>
    <row r="30" spans="2:4">
      <c r="B30" s="171"/>
      <c r="C30" s="171"/>
      <c r="D30" s="171"/>
    </row>
    <row r="31" spans="2:4">
      <c r="B31" s="171"/>
      <c r="C31" s="171"/>
      <c r="D31" s="171"/>
    </row>
    <row r="32" spans="2:4">
      <c r="B32" s="171"/>
      <c r="C32" s="171"/>
      <c r="D32" s="171"/>
    </row>
    <row r="33" spans="2:4">
      <c r="B33" s="171"/>
      <c r="C33" s="171"/>
      <c r="D33" s="171"/>
    </row>
    <row r="34" spans="2:4">
      <c r="B34" s="171"/>
      <c r="C34" s="171"/>
      <c r="D34" s="171"/>
    </row>
    <row r="35" spans="2:4">
      <c r="B35" s="171"/>
      <c r="C35" s="171"/>
      <c r="D35" s="171"/>
    </row>
    <row r="36" spans="2:4">
      <c r="B36" s="171"/>
      <c r="C36" s="171"/>
      <c r="D36" s="171"/>
    </row>
    <row r="37" spans="2:4">
      <c r="B37" s="171"/>
      <c r="C37" s="171"/>
      <c r="D37" s="171"/>
    </row>
    <row r="38" spans="2:4">
      <c r="B38" s="171"/>
      <c r="C38" s="171"/>
      <c r="D38" s="171"/>
    </row>
    <row r="39" spans="2:4">
      <c r="B39" s="171"/>
      <c r="C39" s="171"/>
      <c r="D39" s="171"/>
    </row>
    <row r="40" spans="2:4">
      <c r="B40" s="171"/>
      <c r="C40" s="171"/>
      <c r="D40" s="171"/>
    </row>
    <row r="41" spans="2:4">
      <c r="B41" s="171"/>
      <c r="C41" s="171"/>
      <c r="D41" s="171"/>
    </row>
    <row r="42" spans="2:4">
      <c r="B42" s="171"/>
      <c r="C42" s="171"/>
      <c r="D42" s="171"/>
    </row>
    <row r="43" spans="2:4">
      <c r="B43" s="171"/>
      <c r="C43" s="171"/>
      <c r="D43" s="171"/>
    </row>
    <row r="44" spans="2:4">
      <c r="B44" s="171"/>
      <c r="C44" s="171"/>
      <c r="D44" s="171"/>
    </row>
    <row r="45" spans="2:4">
      <c r="B45" s="171"/>
      <c r="C45" s="171"/>
      <c r="D45" s="171"/>
    </row>
    <row r="46" spans="2:4">
      <c r="B46" s="171"/>
      <c r="C46" s="171"/>
      <c r="D46" s="171"/>
    </row>
    <row r="47" spans="2:4">
      <c r="B47" s="171"/>
      <c r="C47" s="171"/>
      <c r="D47" s="171"/>
    </row>
  </sheetData>
  <mergeCells count="4">
    <mergeCell ref="B1:D1"/>
    <mergeCell ref="B4:B11"/>
    <mergeCell ref="C4:C11"/>
    <mergeCell ref="B14:D47"/>
  </mergeCells>
  <printOptions horizontalCentered="1"/>
  <pageMargins left="1.10138888888889" right="1.10138888888889" top="1.33680555555556" bottom="1.33680555555556"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J28"/>
  <sheetViews>
    <sheetView zoomScale="85" zoomScaleNormal="85" topLeftCell="A10" workbookViewId="0">
      <selection activeCell="H19" sqref="H19"/>
    </sheetView>
  </sheetViews>
  <sheetFormatPr defaultColWidth="9" defaultRowHeight="16.5"/>
  <cols>
    <col min="1" max="1" width="3.125" style="22" customWidth="1"/>
    <col min="2" max="2" width="4.625" style="23" customWidth="1"/>
    <col min="3" max="3" width="11.875" style="23" customWidth="1"/>
    <col min="4" max="4" width="9" style="24" customWidth="1"/>
    <col min="5" max="5" width="49.875" style="24" customWidth="1"/>
    <col min="6" max="6" width="6" style="24" customWidth="1"/>
    <col min="7" max="7" width="5.125" style="23" customWidth="1"/>
    <col min="8" max="8" width="7.625" style="24" customWidth="1"/>
    <col min="9" max="9" width="11.25" style="24" customWidth="1"/>
    <col min="10" max="10" width="10.625" style="24" customWidth="1"/>
    <col min="11" max="16384" width="9" style="22"/>
  </cols>
  <sheetData>
    <row r="1" s="20" customFormat="1" ht="29.25" customHeight="1" spans="2:10">
      <c r="B1" s="25" t="s">
        <v>6</v>
      </c>
      <c r="C1" s="25"/>
      <c r="D1" s="25"/>
      <c r="E1" s="25"/>
      <c r="F1" s="25"/>
      <c r="G1" s="25"/>
      <c r="H1" s="25"/>
      <c r="I1" s="25"/>
      <c r="J1" s="25"/>
    </row>
    <row r="2" ht="20.1" customHeight="1" spans="2:10">
      <c r="B2" s="26"/>
      <c r="C2" s="26"/>
      <c r="D2" s="26"/>
      <c r="E2" s="26"/>
      <c r="F2" s="26"/>
      <c r="G2" s="26"/>
      <c r="H2" s="26" t="s">
        <v>21</v>
      </c>
      <c r="I2" s="26"/>
      <c r="J2" s="26"/>
    </row>
    <row r="3" ht="26.45" customHeight="1" spans="2:10">
      <c r="B3" s="27" t="s">
        <v>1</v>
      </c>
      <c r="C3" s="27" t="s">
        <v>22</v>
      </c>
      <c r="D3" s="27" t="s">
        <v>23</v>
      </c>
      <c r="E3" s="27" t="s">
        <v>24</v>
      </c>
      <c r="F3" s="27" t="s">
        <v>25</v>
      </c>
      <c r="G3" s="27" t="s">
        <v>26</v>
      </c>
      <c r="H3" s="27" t="s">
        <v>27</v>
      </c>
      <c r="I3" s="27" t="s">
        <v>28</v>
      </c>
      <c r="J3" s="27" t="s">
        <v>29</v>
      </c>
    </row>
    <row r="4" ht="26.45" customHeight="1" spans="2:10">
      <c r="B4" s="139" t="s">
        <v>30</v>
      </c>
      <c r="C4" s="140"/>
      <c r="D4" s="140"/>
      <c r="E4" s="141"/>
      <c r="F4" s="32"/>
      <c r="G4" s="142"/>
      <c r="H4" s="142"/>
      <c r="I4" s="155"/>
      <c r="J4" s="142"/>
    </row>
    <row r="5" ht="26.45" customHeight="1" spans="2:10">
      <c r="B5" s="143">
        <v>1</v>
      </c>
      <c r="C5" s="143" t="s">
        <v>31</v>
      </c>
      <c r="D5" s="118" t="s">
        <v>32</v>
      </c>
      <c r="E5" s="144" t="s">
        <v>33</v>
      </c>
      <c r="F5" s="32" t="s">
        <v>34</v>
      </c>
      <c r="G5" s="142">
        <v>70.4</v>
      </c>
      <c r="H5" s="142">
        <v>450</v>
      </c>
      <c r="I5" s="155">
        <f t="shared" ref="I5:I7" si="0">G5*H5</f>
        <v>31680</v>
      </c>
      <c r="J5" s="142"/>
    </row>
    <row r="6" ht="33" spans="2:10">
      <c r="B6" s="143">
        <v>2</v>
      </c>
      <c r="C6" s="145" t="s">
        <v>35</v>
      </c>
      <c r="D6" s="118" t="s">
        <v>36</v>
      </c>
      <c r="E6" s="146" t="s">
        <v>37</v>
      </c>
      <c r="F6" s="30" t="s">
        <v>34</v>
      </c>
      <c r="G6" s="143">
        <v>70.4</v>
      </c>
      <c r="H6" s="145">
        <v>55</v>
      </c>
      <c r="I6" s="155">
        <f t="shared" si="0"/>
        <v>3872</v>
      </c>
      <c r="J6" s="156"/>
    </row>
    <row r="7" ht="36.75" customHeight="1" spans="2:10">
      <c r="B7" s="143">
        <v>3</v>
      </c>
      <c r="C7" s="145" t="s">
        <v>38</v>
      </c>
      <c r="D7" s="118" t="s">
        <v>39</v>
      </c>
      <c r="E7" s="146" t="s">
        <v>40</v>
      </c>
      <c r="F7" s="30" t="s">
        <v>41</v>
      </c>
      <c r="G7" s="143">
        <v>1</v>
      </c>
      <c r="H7" s="145">
        <v>5600</v>
      </c>
      <c r="I7" s="155">
        <f t="shared" si="0"/>
        <v>5600</v>
      </c>
      <c r="J7" s="156"/>
    </row>
    <row r="8" ht="26.45" customHeight="1" spans="2:10">
      <c r="B8" s="143">
        <v>4</v>
      </c>
      <c r="C8" s="145" t="s">
        <v>42</v>
      </c>
      <c r="D8" s="118" t="s">
        <v>43</v>
      </c>
      <c r="E8" s="146" t="s">
        <v>44</v>
      </c>
      <c r="F8" s="30" t="s">
        <v>34</v>
      </c>
      <c r="G8" s="143">
        <v>77</v>
      </c>
      <c r="H8" s="145">
        <v>150</v>
      </c>
      <c r="I8" s="155">
        <v>0</v>
      </c>
      <c r="J8" s="157" t="s">
        <v>45</v>
      </c>
    </row>
    <row r="9" ht="26.45" customHeight="1" spans="2:10">
      <c r="B9" s="143">
        <v>5</v>
      </c>
      <c r="C9" s="145" t="s">
        <v>46</v>
      </c>
      <c r="D9" s="118" t="s">
        <v>43</v>
      </c>
      <c r="E9" s="146" t="s">
        <v>47</v>
      </c>
      <c r="F9" s="30" t="s">
        <v>48</v>
      </c>
      <c r="G9" s="143">
        <v>5</v>
      </c>
      <c r="H9" s="145">
        <v>250</v>
      </c>
      <c r="I9" s="155">
        <v>0</v>
      </c>
      <c r="J9" s="158"/>
    </row>
    <row r="10" ht="26.45" customHeight="1" spans="2:10">
      <c r="B10" s="143">
        <v>6</v>
      </c>
      <c r="C10" s="145" t="s">
        <v>49</v>
      </c>
      <c r="D10" s="118" t="s">
        <v>43</v>
      </c>
      <c r="E10" s="146" t="s">
        <v>50</v>
      </c>
      <c r="F10" s="30" t="s">
        <v>41</v>
      </c>
      <c r="G10" s="143">
        <v>1</v>
      </c>
      <c r="H10" s="145">
        <v>500</v>
      </c>
      <c r="I10" s="155">
        <v>0</v>
      </c>
      <c r="J10" s="159"/>
    </row>
    <row r="11" ht="26.45" customHeight="1" spans="2:10">
      <c r="B11" s="139" t="s">
        <v>51</v>
      </c>
      <c r="C11" s="140"/>
      <c r="D11" s="140"/>
      <c r="E11" s="141"/>
      <c r="F11" s="30"/>
      <c r="G11" s="143"/>
      <c r="H11" s="145"/>
      <c r="I11" s="155"/>
      <c r="J11" s="156"/>
    </row>
    <row r="12" ht="26.45" customHeight="1" spans="2:10">
      <c r="B12" s="143">
        <v>1</v>
      </c>
      <c r="C12" s="145" t="s">
        <v>52</v>
      </c>
      <c r="D12" s="145" t="s">
        <v>39</v>
      </c>
      <c r="E12" s="146" t="s">
        <v>53</v>
      </c>
      <c r="F12" s="30" t="s">
        <v>41</v>
      </c>
      <c r="G12" s="143">
        <v>1</v>
      </c>
      <c r="H12" s="145">
        <v>6500</v>
      </c>
      <c r="I12" s="155">
        <f>G12*H12</f>
        <v>6500</v>
      </c>
      <c r="J12" s="156"/>
    </row>
    <row r="13" ht="26.45" customHeight="1" spans="2:10">
      <c r="B13" s="143">
        <v>2</v>
      </c>
      <c r="C13" s="145" t="s">
        <v>54</v>
      </c>
      <c r="D13" s="145" t="s">
        <v>55</v>
      </c>
      <c r="E13" s="146" t="s">
        <v>56</v>
      </c>
      <c r="F13" s="30" t="s">
        <v>34</v>
      </c>
      <c r="G13" s="143">
        <v>98</v>
      </c>
      <c r="H13" s="145">
        <v>320</v>
      </c>
      <c r="I13" s="155">
        <f t="shared" ref="I13:I16" si="1">G13*H13</f>
        <v>31360</v>
      </c>
      <c r="J13" s="160"/>
    </row>
    <row r="14" ht="26.45" customHeight="1" spans="2:10">
      <c r="B14" s="143">
        <v>3</v>
      </c>
      <c r="C14" s="145" t="s">
        <v>57</v>
      </c>
      <c r="D14" s="145" t="s">
        <v>39</v>
      </c>
      <c r="E14" s="146" t="s">
        <v>58</v>
      </c>
      <c r="F14" s="30" t="s">
        <v>34</v>
      </c>
      <c r="G14" s="145">
        <v>98</v>
      </c>
      <c r="H14" s="145">
        <v>78</v>
      </c>
      <c r="I14" s="155">
        <f t="shared" si="1"/>
        <v>7644</v>
      </c>
      <c r="J14" s="160"/>
    </row>
    <row r="15" ht="26.45" customHeight="1" spans="2:10">
      <c r="B15" s="143">
        <v>4</v>
      </c>
      <c r="C15" s="145" t="s">
        <v>59</v>
      </c>
      <c r="D15" s="145" t="s">
        <v>39</v>
      </c>
      <c r="E15" s="146" t="s">
        <v>60</v>
      </c>
      <c r="F15" s="30" t="s">
        <v>34</v>
      </c>
      <c r="G15" s="145">
        <v>98</v>
      </c>
      <c r="H15" s="145">
        <v>65</v>
      </c>
      <c r="I15" s="155">
        <f t="shared" si="1"/>
        <v>6370</v>
      </c>
      <c r="J15" s="160"/>
    </row>
    <row r="16" ht="26.45" customHeight="1" spans="2:10">
      <c r="B16" s="143">
        <v>5</v>
      </c>
      <c r="C16" s="145" t="s">
        <v>61</v>
      </c>
      <c r="D16" s="145" t="s">
        <v>39</v>
      </c>
      <c r="E16" s="146" t="s">
        <v>62</v>
      </c>
      <c r="F16" s="30" t="s">
        <v>63</v>
      </c>
      <c r="G16" s="143">
        <v>37</v>
      </c>
      <c r="H16" s="145">
        <v>200</v>
      </c>
      <c r="I16" s="155">
        <f t="shared" si="1"/>
        <v>7400</v>
      </c>
      <c r="J16" s="156"/>
    </row>
    <row r="17" ht="26.45" customHeight="1" spans="2:10">
      <c r="B17" s="147" t="s">
        <v>64</v>
      </c>
      <c r="C17" s="148"/>
      <c r="D17" s="148"/>
      <c r="E17" s="149"/>
      <c r="F17" s="30"/>
      <c r="G17" s="143"/>
      <c r="H17" s="145"/>
      <c r="I17" s="155"/>
      <c r="J17" s="156"/>
    </row>
    <row r="18" ht="26.45" customHeight="1" spans="2:10">
      <c r="B18" s="143">
        <v>1</v>
      </c>
      <c r="C18" s="145" t="s">
        <v>65</v>
      </c>
      <c r="D18" s="145" t="s">
        <v>39</v>
      </c>
      <c r="E18" s="146" t="s">
        <v>66</v>
      </c>
      <c r="F18" s="30" t="s">
        <v>41</v>
      </c>
      <c r="G18" s="143">
        <v>1</v>
      </c>
      <c r="H18" s="145">
        <v>2000</v>
      </c>
      <c r="I18" s="155">
        <f t="shared" ref="I18:I19" si="2">G18*H18</f>
        <v>2000</v>
      </c>
      <c r="J18" s="156"/>
    </row>
    <row r="19" ht="26.45" customHeight="1" spans="2:10">
      <c r="B19" s="143">
        <v>2</v>
      </c>
      <c r="C19" s="145" t="s">
        <v>67</v>
      </c>
      <c r="D19" s="145" t="s">
        <v>39</v>
      </c>
      <c r="E19" s="146" t="s">
        <v>68</v>
      </c>
      <c r="F19" s="30" t="s">
        <v>69</v>
      </c>
      <c r="G19" s="143">
        <v>1</v>
      </c>
      <c r="H19" s="145">
        <v>4500</v>
      </c>
      <c r="I19" s="155">
        <f t="shared" si="2"/>
        <v>4500</v>
      </c>
      <c r="J19" s="156"/>
    </row>
    <row r="20" ht="26.45" customHeight="1" spans="2:10">
      <c r="B20" s="139" t="s">
        <v>70</v>
      </c>
      <c r="C20" s="140"/>
      <c r="D20" s="140"/>
      <c r="E20" s="141"/>
      <c r="F20" s="30"/>
      <c r="G20" s="143"/>
      <c r="H20" s="145"/>
      <c r="I20" s="155"/>
      <c r="J20" s="156"/>
    </row>
    <row r="21" ht="33" spans="2:10">
      <c r="B21" s="150">
        <v>1</v>
      </c>
      <c r="C21" s="151" t="s">
        <v>71</v>
      </c>
      <c r="D21" s="152" t="s">
        <v>72</v>
      </c>
      <c r="E21" s="151" t="s">
        <v>73</v>
      </c>
      <c r="F21" s="152" t="s">
        <v>74</v>
      </c>
      <c r="G21" s="153">
        <v>2</v>
      </c>
      <c r="H21" s="150">
        <v>1200</v>
      </c>
      <c r="I21" s="155">
        <f t="shared" ref="I21:I23" si="3">G21*H21</f>
        <v>2400</v>
      </c>
      <c r="J21" s="156"/>
    </row>
    <row r="22" ht="33" spans="2:10">
      <c r="B22" s="150">
        <v>2</v>
      </c>
      <c r="C22" s="151" t="s">
        <v>75</v>
      </c>
      <c r="D22" s="152" t="s">
        <v>72</v>
      </c>
      <c r="E22" s="151" t="s">
        <v>73</v>
      </c>
      <c r="F22" s="152" t="s">
        <v>41</v>
      </c>
      <c r="G22" s="153">
        <v>1</v>
      </c>
      <c r="H22" s="150">
        <v>1800</v>
      </c>
      <c r="I22" s="155">
        <f t="shared" si="3"/>
        <v>1800</v>
      </c>
      <c r="J22" s="156"/>
    </row>
    <row r="23" ht="33" spans="2:10">
      <c r="B23" s="150">
        <v>3</v>
      </c>
      <c r="C23" s="151" t="s">
        <v>76</v>
      </c>
      <c r="D23" s="152" t="s">
        <v>72</v>
      </c>
      <c r="E23" s="151" t="s">
        <v>77</v>
      </c>
      <c r="F23" s="152" t="s">
        <v>41</v>
      </c>
      <c r="G23" s="153">
        <v>1</v>
      </c>
      <c r="H23" s="150">
        <v>600</v>
      </c>
      <c r="I23" s="155">
        <f t="shared" si="3"/>
        <v>600</v>
      </c>
      <c r="J23" s="122"/>
    </row>
    <row r="24" s="66" customFormat="1" ht="23.45" customHeight="1" spans="2:10">
      <c r="B24" s="59" t="s">
        <v>78</v>
      </c>
      <c r="C24" s="60"/>
      <c r="D24" s="60"/>
      <c r="E24" s="61"/>
      <c r="F24" s="71"/>
      <c r="G24" s="154"/>
      <c r="H24" s="72"/>
      <c r="I24" s="72"/>
      <c r="J24" s="72"/>
    </row>
    <row r="25" ht="49.5" spans="2:10">
      <c r="B25" s="73">
        <v>1</v>
      </c>
      <c r="C25" s="74" t="s">
        <v>79</v>
      </c>
      <c r="D25" s="75" t="s">
        <v>39</v>
      </c>
      <c r="E25" s="76" t="s">
        <v>80</v>
      </c>
      <c r="F25" s="77" t="s">
        <v>41</v>
      </c>
      <c r="G25" s="75">
        <v>1</v>
      </c>
      <c r="H25" s="78">
        <v>35000</v>
      </c>
      <c r="I25" s="78">
        <f>H25*G25</f>
        <v>35000</v>
      </c>
      <c r="J25" s="43"/>
    </row>
    <row r="26" ht="22.5" customHeight="1" spans="2:10">
      <c r="B26" s="45" t="s">
        <v>81</v>
      </c>
      <c r="C26" s="46" t="s">
        <v>82</v>
      </c>
      <c r="D26" s="47"/>
      <c r="E26" s="47"/>
      <c r="F26" s="47"/>
      <c r="G26" s="47"/>
      <c r="H26" s="48"/>
      <c r="I26" s="57">
        <f>SUM(I5:I25)</f>
        <v>146726</v>
      </c>
      <c r="J26" s="30"/>
    </row>
    <row r="27" ht="22.5" customHeight="1" spans="2:10">
      <c r="B27" s="45" t="s">
        <v>83</v>
      </c>
      <c r="C27" s="49" t="s">
        <v>84</v>
      </c>
      <c r="D27" s="49"/>
      <c r="E27" s="49"/>
      <c r="F27" s="49"/>
      <c r="G27" s="49"/>
      <c r="H27" s="49"/>
      <c r="I27" s="58">
        <f>I26*0.06</f>
        <v>8803.56</v>
      </c>
      <c r="J27" s="43"/>
    </row>
    <row r="28" ht="22.5" customHeight="1" spans="2:10">
      <c r="B28" s="45" t="s">
        <v>85</v>
      </c>
      <c r="C28" s="50" t="s">
        <v>86</v>
      </c>
      <c r="D28" s="51"/>
      <c r="E28" s="51"/>
      <c r="F28" s="51"/>
      <c r="G28" s="51"/>
      <c r="H28" s="52"/>
      <c r="I28" s="58">
        <f>I26+I27</f>
        <v>155529.56</v>
      </c>
      <c r="J28" s="43"/>
    </row>
  </sheetData>
  <mergeCells count="11">
    <mergeCell ref="B1:J1"/>
    <mergeCell ref="H2:I2"/>
    <mergeCell ref="B4:E4"/>
    <mergeCell ref="B11:E11"/>
    <mergeCell ref="B17:E17"/>
    <mergeCell ref="B20:E20"/>
    <mergeCell ref="B24:E24"/>
    <mergeCell ref="C26:H26"/>
    <mergeCell ref="C27:H27"/>
    <mergeCell ref="C28:H28"/>
    <mergeCell ref="J8:J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23"/>
  <sheetViews>
    <sheetView zoomScale="85" zoomScaleNormal="85" workbookViewId="0">
      <selection activeCell="E11" sqref="E11"/>
    </sheetView>
  </sheetViews>
  <sheetFormatPr defaultColWidth="9" defaultRowHeight="16.5"/>
  <cols>
    <col min="1" max="1" width="3.875" style="22" customWidth="1"/>
    <col min="2" max="2" width="4.625" style="23" customWidth="1"/>
    <col min="3" max="3" width="11.5" style="23" customWidth="1"/>
    <col min="4" max="4" width="9" style="24" customWidth="1"/>
    <col min="5" max="5" width="37.875" style="24" customWidth="1"/>
    <col min="6" max="6" width="6" style="24" customWidth="1"/>
    <col min="7" max="7" width="6.75" style="24" customWidth="1"/>
    <col min="8" max="8" width="7.625" style="24" customWidth="1"/>
    <col min="9" max="9" width="11.625" style="24" customWidth="1"/>
    <col min="10" max="10" width="16" style="24" customWidth="1"/>
    <col min="11" max="16384" width="9" style="22"/>
  </cols>
  <sheetData>
    <row r="1" s="20" customFormat="1" ht="29.25" customHeight="1" spans="2:11">
      <c r="B1" s="25" t="s">
        <v>7</v>
      </c>
      <c r="C1" s="25"/>
      <c r="D1" s="25"/>
      <c r="E1" s="25"/>
      <c r="F1" s="25"/>
      <c r="G1" s="25"/>
      <c r="H1" s="25"/>
      <c r="I1" s="25"/>
      <c r="J1" s="25"/>
      <c r="K1" s="54"/>
    </row>
    <row r="2" ht="20.1" customHeight="1" spans="2:11">
      <c r="B2" s="22"/>
      <c r="C2" s="26"/>
      <c r="D2" s="26"/>
      <c r="E2" s="26"/>
      <c r="F2" s="26"/>
      <c r="G2" s="26"/>
      <c r="H2" s="26"/>
      <c r="I2" s="26" t="s">
        <v>21</v>
      </c>
      <c r="J2" s="26"/>
      <c r="K2" s="55"/>
    </row>
    <row r="3" ht="23.45" customHeight="1" spans="2:10">
      <c r="B3" s="27" t="s">
        <v>1</v>
      </c>
      <c r="C3" s="27" t="s">
        <v>22</v>
      </c>
      <c r="D3" s="27" t="s">
        <v>23</v>
      </c>
      <c r="E3" s="27" t="s">
        <v>24</v>
      </c>
      <c r="F3" s="27" t="s">
        <v>25</v>
      </c>
      <c r="G3" s="27" t="s">
        <v>26</v>
      </c>
      <c r="H3" s="27" t="s">
        <v>27</v>
      </c>
      <c r="I3" s="27" t="s">
        <v>28</v>
      </c>
      <c r="J3" s="27" t="s">
        <v>29</v>
      </c>
    </row>
    <row r="4" ht="23.45" customHeight="1" spans="2:10">
      <c r="B4" s="59" t="s">
        <v>87</v>
      </c>
      <c r="C4" s="60"/>
      <c r="D4" s="60"/>
      <c r="E4" s="61"/>
      <c r="F4" s="30"/>
      <c r="G4" s="28"/>
      <c r="H4" s="28"/>
      <c r="I4" s="42"/>
      <c r="J4" s="138"/>
    </row>
    <row r="5" ht="33" spans="2:10">
      <c r="B5" s="28">
        <v>1</v>
      </c>
      <c r="C5" s="29" t="s">
        <v>88</v>
      </c>
      <c r="D5" s="129" t="s">
        <v>39</v>
      </c>
      <c r="E5" s="130" t="s">
        <v>89</v>
      </c>
      <c r="F5" s="30" t="s">
        <v>90</v>
      </c>
      <c r="G5" s="28">
        <v>9</v>
      </c>
      <c r="H5" s="28">
        <v>280</v>
      </c>
      <c r="I5" s="42">
        <f t="shared" ref="I5:I10" si="0">G5*H5</f>
        <v>2520</v>
      </c>
      <c r="J5" s="138"/>
    </row>
    <row r="6" ht="23.45" customHeight="1" spans="2:10">
      <c r="B6" s="28">
        <v>2</v>
      </c>
      <c r="C6" s="29" t="s">
        <v>91</v>
      </c>
      <c r="D6" s="129" t="s">
        <v>39</v>
      </c>
      <c r="E6" s="130" t="s">
        <v>92</v>
      </c>
      <c r="F6" s="30" t="s">
        <v>93</v>
      </c>
      <c r="G6" s="28">
        <v>27</v>
      </c>
      <c r="H6" s="28">
        <v>16</v>
      </c>
      <c r="I6" s="42">
        <f t="shared" si="0"/>
        <v>432</v>
      </c>
      <c r="J6" s="138"/>
    </row>
    <row r="7" ht="23.45" customHeight="1" spans="2:10">
      <c r="B7" s="28">
        <v>3</v>
      </c>
      <c r="C7" s="131" t="s">
        <v>94</v>
      </c>
      <c r="D7" s="129" t="s">
        <v>95</v>
      </c>
      <c r="E7" s="132" t="s">
        <v>96</v>
      </c>
      <c r="F7" s="133" t="s">
        <v>74</v>
      </c>
      <c r="G7" s="42">
        <v>2</v>
      </c>
      <c r="H7" s="42">
        <v>30</v>
      </c>
      <c r="I7" s="42">
        <f t="shared" si="0"/>
        <v>60</v>
      </c>
      <c r="J7" s="30"/>
    </row>
    <row r="8" s="21" customFormat="1" ht="23.45" customHeight="1" spans="2:10">
      <c r="B8" s="28">
        <v>4</v>
      </c>
      <c r="C8" s="29" t="s">
        <v>97</v>
      </c>
      <c r="D8" s="129" t="s">
        <v>39</v>
      </c>
      <c r="E8" s="134" t="s">
        <v>98</v>
      </c>
      <c r="F8" s="135" t="s">
        <v>74</v>
      </c>
      <c r="G8" s="42">
        <v>4</v>
      </c>
      <c r="H8" s="42">
        <v>150</v>
      </c>
      <c r="I8" s="42">
        <f t="shared" si="0"/>
        <v>600</v>
      </c>
      <c r="J8" s="56"/>
    </row>
    <row r="9" ht="33" spans="2:10">
      <c r="B9" s="28">
        <v>5</v>
      </c>
      <c r="C9" s="28" t="s">
        <v>99</v>
      </c>
      <c r="D9" s="129" t="s">
        <v>100</v>
      </c>
      <c r="E9" s="43" t="s">
        <v>101</v>
      </c>
      <c r="F9" s="32" t="s">
        <v>63</v>
      </c>
      <c r="G9" s="42">
        <v>30</v>
      </c>
      <c r="H9" s="42">
        <v>120</v>
      </c>
      <c r="I9" s="42">
        <f t="shared" si="0"/>
        <v>3600</v>
      </c>
      <c r="J9" s="42"/>
    </row>
    <row r="10" ht="33" spans="2:10">
      <c r="B10" s="35">
        <v>6</v>
      </c>
      <c r="C10" s="40" t="s">
        <v>102</v>
      </c>
      <c r="D10" s="136" t="s">
        <v>100</v>
      </c>
      <c r="E10" s="38" t="s">
        <v>103</v>
      </c>
      <c r="F10" s="37" t="s">
        <v>63</v>
      </c>
      <c r="G10" s="35">
        <v>70</v>
      </c>
      <c r="H10" s="40">
        <v>220</v>
      </c>
      <c r="I10" s="35">
        <f t="shared" si="0"/>
        <v>15400</v>
      </c>
      <c r="J10" s="42"/>
    </row>
    <row r="11" s="21" customFormat="1" ht="23.45" customHeight="1" spans="2:10">
      <c r="B11" s="28">
        <v>7</v>
      </c>
      <c r="C11" s="33" t="s">
        <v>104</v>
      </c>
      <c r="D11" s="129" t="s">
        <v>100</v>
      </c>
      <c r="E11" s="31" t="s">
        <v>105</v>
      </c>
      <c r="F11" s="29" t="s">
        <v>63</v>
      </c>
      <c r="G11" s="29">
        <v>900</v>
      </c>
      <c r="H11" s="34">
        <v>4.5</v>
      </c>
      <c r="I11" s="42">
        <f t="shared" ref="I11:I18" si="1">G11*H11</f>
        <v>4050</v>
      </c>
      <c r="J11" s="56"/>
    </row>
    <row r="12" s="21" customFormat="1" ht="23.45" customHeight="1" spans="2:10">
      <c r="B12" s="28">
        <v>8</v>
      </c>
      <c r="C12" s="33" t="s">
        <v>106</v>
      </c>
      <c r="D12" s="129" t="s">
        <v>100</v>
      </c>
      <c r="E12" s="31" t="s">
        <v>107</v>
      </c>
      <c r="F12" s="29" t="s">
        <v>63</v>
      </c>
      <c r="G12" s="29">
        <v>400</v>
      </c>
      <c r="H12" s="34">
        <v>15</v>
      </c>
      <c r="I12" s="42">
        <f t="shared" si="1"/>
        <v>6000</v>
      </c>
      <c r="J12" s="56"/>
    </row>
    <row r="13" s="21" customFormat="1" ht="23.45" customHeight="1" spans="2:10">
      <c r="B13" s="28">
        <v>9</v>
      </c>
      <c r="C13" s="33" t="s">
        <v>108</v>
      </c>
      <c r="D13" s="68" t="s">
        <v>39</v>
      </c>
      <c r="E13" s="31" t="s">
        <v>109</v>
      </c>
      <c r="F13" s="29" t="s">
        <v>74</v>
      </c>
      <c r="G13" s="29">
        <v>20</v>
      </c>
      <c r="H13" s="34">
        <v>35</v>
      </c>
      <c r="I13" s="42">
        <f t="shared" si="1"/>
        <v>700</v>
      </c>
      <c r="J13" s="56"/>
    </row>
    <row r="14" s="21" customFormat="1" ht="23.45" customHeight="1" spans="2:10">
      <c r="B14" s="28">
        <v>10</v>
      </c>
      <c r="C14" s="33" t="s">
        <v>110</v>
      </c>
      <c r="D14" s="68" t="s">
        <v>39</v>
      </c>
      <c r="E14" s="31" t="s">
        <v>111</v>
      </c>
      <c r="F14" s="29" t="s">
        <v>74</v>
      </c>
      <c r="G14" s="29">
        <v>1</v>
      </c>
      <c r="H14" s="34">
        <v>3500</v>
      </c>
      <c r="I14" s="42">
        <f t="shared" si="1"/>
        <v>3500</v>
      </c>
      <c r="J14" s="56"/>
    </row>
    <row r="15" s="21" customFormat="1" ht="23.45" customHeight="1" spans="2:10">
      <c r="B15" s="28">
        <v>11</v>
      </c>
      <c r="C15" s="29" t="s">
        <v>112</v>
      </c>
      <c r="D15" s="68" t="s">
        <v>39</v>
      </c>
      <c r="E15" s="31" t="s">
        <v>113</v>
      </c>
      <c r="F15" s="29" t="s">
        <v>41</v>
      </c>
      <c r="G15" s="29">
        <v>1</v>
      </c>
      <c r="H15" s="28">
        <v>2500</v>
      </c>
      <c r="I15" s="42">
        <f t="shared" si="1"/>
        <v>2500</v>
      </c>
      <c r="J15" s="56"/>
    </row>
    <row r="16" s="21" customFormat="1" ht="23.45" customHeight="1" spans="2:10">
      <c r="B16" s="28">
        <v>12</v>
      </c>
      <c r="C16" s="33" t="s">
        <v>114</v>
      </c>
      <c r="D16" s="68" t="s">
        <v>39</v>
      </c>
      <c r="E16" s="31" t="s">
        <v>115</v>
      </c>
      <c r="F16" s="29" t="s">
        <v>41</v>
      </c>
      <c r="G16" s="29">
        <v>1</v>
      </c>
      <c r="H16" s="34">
        <v>500</v>
      </c>
      <c r="I16" s="42">
        <f t="shared" si="1"/>
        <v>500</v>
      </c>
      <c r="J16" s="56"/>
    </row>
    <row r="17" s="21" customFormat="1" ht="23.45" customHeight="1" spans="2:10">
      <c r="B17" s="28">
        <v>13</v>
      </c>
      <c r="C17" s="29" t="s">
        <v>116</v>
      </c>
      <c r="D17" s="30" t="s">
        <v>39</v>
      </c>
      <c r="E17" s="31" t="s">
        <v>117</v>
      </c>
      <c r="F17" s="29" t="s">
        <v>63</v>
      </c>
      <c r="G17" s="29">
        <v>20</v>
      </c>
      <c r="H17" s="28">
        <v>38</v>
      </c>
      <c r="I17" s="42">
        <f t="shared" si="1"/>
        <v>760</v>
      </c>
      <c r="J17" s="56"/>
    </row>
    <row r="18" s="21" customFormat="1" ht="23.45" customHeight="1" spans="2:10">
      <c r="B18" s="28">
        <v>14</v>
      </c>
      <c r="C18" s="29" t="s">
        <v>118</v>
      </c>
      <c r="D18" s="30" t="s">
        <v>39</v>
      </c>
      <c r="E18" s="31" t="s">
        <v>119</v>
      </c>
      <c r="F18" s="29" t="s">
        <v>41</v>
      </c>
      <c r="G18" s="29">
        <v>1</v>
      </c>
      <c r="H18" s="28">
        <v>1500</v>
      </c>
      <c r="I18" s="42">
        <f t="shared" si="1"/>
        <v>1500</v>
      </c>
      <c r="J18" s="56"/>
    </row>
    <row r="19" s="66" customFormat="1" ht="21.95" customHeight="1" spans="2:10">
      <c r="B19" s="59" t="s">
        <v>120</v>
      </c>
      <c r="C19" s="60"/>
      <c r="D19" s="60"/>
      <c r="E19" s="61"/>
      <c r="F19" s="71"/>
      <c r="G19" s="71"/>
      <c r="H19" s="71"/>
      <c r="I19" s="71"/>
      <c r="J19" s="79"/>
    </row>
    <row r="20" ht="49.5" spans="2:10">
      <c r="B20" s="73">
        <v>1</v>
      </c>
      <c r="C20" s="74" t="s">
        <v>79</v>
      </c>
      <c r="D20" s="75" t="s">
        <v>39</v>
      </c>
      <c r="E20" s="76" t="s">
        <v>121</v>
      </c>
      <c r="F20" s="77" t="s">
        <v>41</v>
      </c>
      <c r="G20" s="75">
        <v>1</v>
      </c>
      <c r="H20" s="137">
        <v>25000</v>
      </c>
      <c r="I20" s="78">
        <f>H20*G20</f>
        <v>25000</v>
      </c>
      <c r="J20" s="43"/>
    </row>
    <row r="21" ht="22.5" customHeight="1" spans="2:10">
      <c r="B21" s="45" t="s">
        <v>81</v>
      </c>
      <c r="C21" s="46" t="s">
        <v>82</v>
      </c>
      <c r="D21" s="47"/>
      <c r="E21" s="47"/>
      <c r="F21" s="47"/>
      <c r="G21" s="47"/>
      <c r="H21" s="48"/>
      <c r="I21" s="57">
        <f>SUM(I5:I20)</f>
        <v>67122</v>
      </c>
      <c r="J21" s="30"/>
    </row>
    <row r="22" ht="22.5" customHeight="1" spans="2:10">
      <c r="B22" s="45" t="s">
        <v>83</v>
      </c>
      <c r="C22" s="49" t="s">
        <v>84</v>
      </c>
      <c r="D22" s="49"/>
      <c r="E22" s="49"/>
      <c r="F22" s="49"/>
      <c r="G22" s="49"/>
      <c r="H22" s="49"/>
      <c r="I22" s="58">
        <f>I21*0.06</f>
        <v>4027.32</v>
      </c>
      <c r="J22" s="43"/>
    </row>
    <row r="23" ht="22.5" customHeight="1" spans="2:10">
      <c r="B23" s="45" t="s">
        <v>85</v>
      </c>
      <c r="C23" s="50" t="s">
        <v>86</v>
      </c>
      <c r="D23" s="51"/>
      <c r="E23" s="51"/>
      <c r="F23" s="51"/>
      <c r="G23" s="51"/>
      <c r="H23" s="52"/>
      <c r="I23" s="58">
        <f>I21+I22</f>
        <v>71149.32</v>
      </c>
      <c r="J23" s="43"/>
    </row>
  </sheetData>
  <mergeCells count="7">
    <mergeCell ref="B1:J1"/>
    <mergeCell ref="I2:J2"/>
    <mergeCell ref="B4:E4"/>
    <mergeCell ref="B19:E19"/>
    <mergeCell ref="C21:H21"/>
    <mergeCell ref="C22:H22"/>
    <mergeCell ref="C23:H23"/>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13"/>
  <sheetViews>
    <sheetView zoomScale="85" zoomScaleNormal="85" workbookViewId="0">
      <selection activeCell="E8" sqref="E8"/>
    </sheetView>
  </sheetViews>
  <sheetFormatPr defaultColWidth="9" defaultRowHeight="16.5"/>
  <cols>
    <col min="1" max="1" width="5" style="22" customWidth="1"/>
    <col min="2" max="2" width="4.625" style="23" customWidth="1"/>
    <col min="3" max="3" width="11.5" style="23" customWidth="1"/>
    <col min="4" max="4" width="9" style="24" customWidth="1"/>
    <col min="5" max="5" width="37.875" style="24" customWidth="1"/>
    <col min="6" max="6" width="6" style="24" customWidth="1"/>
    <col min="7" max="7" width="6.75" style="24" customWidth="1"/>
    <col min="8" max="8" width="7.625" style="24" customWidth="1"/>
    <col min="9" max="9" width="11.625" style="24" customWidth="1"/>
    <col min="10" max="10" width="16" style="24" customWidth="1"/>
    <col min="11" max="16384" width="9" style="22"/>
  </cols>
  <sheetData>
    <row r="1" s="20" customFormat="1" ht="29.25" customHeight="1" spans="2:11">
      <c r="B1" s="25" t="s">
        <v>8</v>
      </c>
      <c r="C1" s="25"/>
      <c r="D1" s="25"/>
      <c r="E1" s="25"/>
      <c r="F1" s="25"/>
      <c r="G1" s="25"/>
      <c r="H1" s="25"/>
      <c r="I1" s="25"/>
      <c r="J1" s="25"/>
      <c r="K1" s="54"/>
    </row>
    <row r="2" ht="20.1" customHeight="1" spans="2:11">
      <c r="B2" s="22"/>
      <c r="C2" s="26"/>
      <c r="D2" s="26"/>
      <c r="E2" s="26"/>
      <c r="F2" s="26"/>
      <c r="G2" s="26"/>
      <c r="H2" s="26"/>
      <c r="I2" s="26" t="s">
        <v>21</v>
      </c>
      <c r="J2" s="26"/>
      <c r="K2" s="55"/>
    </row>
    <row r="3" ht="27.6" customHeight="1" spans="2:10">
      <c r="B3" s="27" t="s">
        <v>1</v>
      </c>
      <c r="C3" s="27" t="s">
        <v>22</v>
      </c>
      <c r="D3" s="27" t="s">
        <v>23</v>
      </c>
      <c r="E3" s="27" t="s">
        <v>24</v>
      </c>
      <c r="F3" s="27" t="s">
        <v>25</v>
      </c>
      <c r="G3" s="27" t="s">
        <v>26</v>
      </c>
      <c r="H3" s="27" t="s">
        <v>27</v>
      </c>
      <c r="I3" s="27" t="s">
        <v>28</v>
      </c>
      <c r="J3" s="27" t="s">
        <v>29</v>
      </c>
    </row>
    <row r="4" s="21" customFormat="1" ht="27.6" customHeight="1" spans="2:10">
      <c r="B4" s="59" t="s">
        <v>122</v>
      </c>
      <c r="C4" s="60"/>
      <c r="D4" s="60"/>
      <c r="E4" s="61"/>
      <c r="F4" s="29"/>
      <c r="G4" s="29"/>
      <c r="H4" s="28"/>
      <c r="I4" s="42"/>
      <c r="J4" s="56"/>
    </row>
    <row r="5" ht="27.6" customHeight="1" spans="2:10">
      <c r="B5" s="28">
        <v>1</v>
      </c>
      <c r="C5" s="28" t="s">
        <v>123</v>
      </c>
      <c r="D5" s="28"/>
      <c r="E5" s="127" t="s">
        <v>124</v>
      </c>
      <c r="F5" s="32" t="s">
        <v>74</v>
      </c>
      <c r="G5" s="42">
        <v>35</v>
      </c>
      <c r="H5" s="42">
        <v>10</v>
      </c>
      <c r="I5" s="42">
        <f t="shared" ref="I5:I8" si="0">G5*H5</f>
        <v>350</v>
      </c>
      <c r="J5" s="42"/>
    </row>
    <row r="6" s="21" customFormat="1" ht="33" spans="2:10">
      <c r="B6" s="28">
        <v>2</v>
      </c>
      <c r="C6" s="33" t="s">
        <v>125</v>
      </c>
      <c r="D6" s="68"/>
      <c r="E6" s="128" t="s">
        <v>126</v>
      </c>
      <c r="F6" s="29" t="s">
        <v>63</v>
      </c>
      <c r="G6" s="29">
        <v>45</v>
      </c>
      <c r="H6" s="34">
        <v>120</v>
      </c>
      <c r="I6" s="42">
        <f t="shared" si="0"/>
        <v>5400</v>
      </c>
      <c r="J6" s="56"/>
    </row>
    <row r="7" s="21" customFormat="1" ht="27.6" customHeight="1" spans="2:10">
      <c r="B7" s="28">
        <v>3</v>
      </c>
      <c r="C7" s="33" t="s">
        <v>127</v>
      </c>
      <c r="D7" s="68" t="s">
        <v>39</v>
      </c>
      <c r="E7" s="31" t="s">
        <v>128</v>
      </c>
      <c r="F7" s="29" t="s">
        <v>63</v>
      </c>
      <c r="G7" s="29">
        <v>50</v>
      </c>
      <c r="H7" s="34">
        <v>35</v>
      </c>
      <c r="I7" s="42">
        <f t="shared" si="0"/>
        <v>1750</v>
      </c>
      <c r="J7" s="56"/>
    </row>
    <row r="8" s="21" customFormat="1" ht="33" spans="2:10">
      <c r="B8" s="28">
        <v>4</v>
      </c>
      <c r="C8" s="33" t="s">
        <v>129</v>
      </c>
      <c r="D8" s="68" t="s">
        <v>39</v>
      </c>
      <c r="E8" s="31" t="s">
        <v>130</v>
      </c>
      <c r="F8" s="29" t="s">
        <v>63</v>
      </c>
      <c r="G8" s="29">
        <v>300</v>
      </c>
      <c r="H8" s="34">
        <v>5.5</v>
      </c>
      <c r="I8" s="42">
        <f t="shared" si="0"/>
        <v>1650</v>
      </c>
      <c r="J8" s="56"/>
    </row>
    <row r="9" s="66" customFormat="1" ht="27.6" customHeight="1" spans="2:10">
      <c r="B9" s="59" t="s">
        <v>120</v>
      </c>
      <c r="C9" s="60"/>
      <c r="D9" s="60"/>
      <c r="E9" s="61"/>
      <c r="F9" s="71"/>
      <c r="G9" s="72"/>
      <c r="H9" s="72"/>
      <c r="I9" s="72"/>
      <c r="J9" s="72"/>
    </row>
    <row r="10" ht="66" spans="2:10">
      <c r="B10" s="73">
        <v>1</v>
      </c>
      <c r="C10" s="74" t="s">
        <v>79</v>
      </c>
      <c r="D10" s="75" t="s">
        <v>39</v>
      </c>
      <c r="E10" s="76" t="s">
        <v>131</v>
      </c>
      <c r="F10" s="77" t="s">
        <v>41</v>
      </c>
      <c r="G10" s="75">
        <v>1</v>
      </c>
      <c r="H10" s="78">
        <v>8000</v>
      </c>
      <c r="I10" s="78">
        <f>H10*G10</f>
        <v>8000</v>
      </c>
      <c r="J10" s="43"/>
    </row>
    <row r="11" ht="27.6" customHeight="1" spans="2:10">
      <c r="B11" s="45" t="s">
        <v>81</v>
      </c>
      <c r="C11" s="46" t="s">
        <v>82</v>
      </c>
      <c r="D11" s="47"/>
      <c r="E11" s="47"/>
      <c r="F11" s="47"/>
      <c r="G11" s="47"/>
      <c r="H11" s="48"/>
      <c r="I11" s="57">
        <f>SUM(I5:I10)</f>
        <v>17150</v>
      </c>
      <c r="J11" s="30"/>
    </row>
    <row r="12" ht="27.6" customHeight="1" spans="2:10">
      <c r="B12" s="45" t="s">
        <v>83</v>
      </c>
      <c r="C12" s="49" t="s">
        <v>84</v>
      </c>
      <c r="D12" s="49"/>
      <c r="E12" s="49"/>
      <c r="F12" s="49"/>
      <c r="G12" s="49"/>
      <c r="H12" s="49"/>
      <c r="I12" s="58">
        <f>I11*0.06</f>
        <v>1029</v>
      </c>
      <c r="J12" s="43"/>
    </row>
    <row r="13" ht="27.6" customHeight="1" spans="2:10">
      <c r="B13" s="45" t="s">
        <v>85</v>
      </c>
      <c r="C13" s="50" t="s">
        <v>86</v>
      </c>
      <c r="D13" s="51"/>
      <c r="E13" s="51"/>
      <c r="F13" s="51"/>
      <c r="G13" s="51"/>
      <c r="H13" s="52"/>
      <c r="I13" s="58">
        <f>I11+I12</f>
        <v>18179</v>
      </c>
      <c r="J13" s="43"/>
    </row>
  </sheetData>
  <mergeCells count="7">
    <mergeCell ref="B1:J1"/>
    <mergeCell ref="I2:J2"/>
    <mergeCell ref="B4:E4"/>
    <mergeCell ref="B9:E9"/>
    <mergeCell ref="C11:H11"/>
    <mergeCell ref="C12:H12"/>
    <mergeCell ref="C13:H13"/>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19"/>
  <sheetViews>
    <sheetView workbookViewId="0">
      <selection activeCell="E12" sqref="E12"/>
    </sheetView>
  </sheetViews>
  <sheetFormatPr defaultColWidth="9" defaultRowHeight="16.5"/>
  <cols>
    <col min="1" max="1" width="3" style="22" customWidth="1"/>
    <col min="2" max="2" width="4.625" style="23" customWidth="1"/>
    <col min="3" max="3" width="11.5" style="23" customWidth="1"/>
    <col min="4" max="4" width="9" style="24" customWidth="1"/>
    <col min="5" max="5" width="37.875" style="24" customWidth="1"/>
    <col min="6" max="6" width="6" style="24" customWidth="1"/>
    <col min="7" max="7" width="6.75" style="24" customWidth="1"/>
    <col min="8" max="8" width="8.5" style="24" customWidth="1"/>
    <col min="9" max="9" width="11.625" style="24" customWidth="1"/>
    <col min="10" max="10" width="16" style="24" customWidth="1"/>
    <col min="11" max="16384" width="9" style="22"/>
  </cols>
  <sheetData>
    <row r="1" s="20" customFormat="1" ht="29.25" customHeight="1" spans="2:11">
      <c r="B1" s="25" t="s">
        <v>132</v>
      </c>
      <c r="C1" s="25"/>
      <c r="D1" s="25"/>
      <c r="E1" s="25"/>
      <c r="F1" s="25"/>
      <c r="G1" s="25"/>
      <c r="H1" s="25"/>
      <c r="I1" s="25"/>
      <c r="J1" s="25"/>
      <c r="K1" s="54"/>
    </row>
    <row r="2" ht="20.1" customHeight="1" spans="2:11">
      <c r="B2" s="22"/>
      <c r="C2" s="26"/>
      <c r="D2" s="26"/>
      <c r="E2" s="26"/>
      <c r="F2" s="26"/>
      <c r="G2" s="26"/>
      <c r="H2" s="26"/>
      <c r="I2" s="26" t="s">
        <v>21</v>
      </c>
      <c r="J2" s="26"/>
      <c r="K2" s="55"/>
    </row>
    <row r="3" ht="24.95" customHeight="1" spans="2:10">
      <c r="B3" s="27" t="s">
        <v>1</v>
      </c>
      <c r="C3" s="27" t="s">
        <v>22</v>
      </c>
      <c r="D3" s="27" t="s">
        <v>23</v>
      </c>
      <c r="E3" s="27" t="s">
        <v>24</v>
      </c>
      <c r="F3" s="27" t="s">
        <v>25</v>
      </c>
      <c r="G3" s="27" t="s">
        <v>26</v>
      </c>
      <c r="H3" s="27" t="s">
        <v>27</v>
      </c>
      <c r="I3" s="27" t="s">
        <v>28</v>
      </c>
      <c r="J3" s="27" t="s">
        <v>29</v>
      </c>
    </row>
    <row r="4" s="21" customFormat="1" ht="24.95" customHeight="1" spans="2:10">
      <c r="B4" s="59" t="s">
        <v>133</v>
      </c>
      <c r="C4" s="60"/>
      <c r="D4" s="60"/>
      <c r="E4" s="61"/>
      <c r="F4" s="29"/>
      <c r="G4" s="29"/>
      <c r="H4" s="28"/>
      <c r="I4" s="42"/>
      <c r="J4" s="56"/>
    </row>
    <row r="5" s="21" customFormat="1" ht="24.95" customHeight="1" spans="2:10">
      <c r="B5" s="28">
        <v>1</v>
      </c>
      <c r="C5" s="33" t="s">
        <v>134</v>
      </c>
      <c r="D5" s="68" t="s">
        <v>135</v>
      </c>
      <c r="E5" s="31" t="s">
        <v>136</v>
      </c>
      <c r="F5" s="29" t="s">
        <v>137</v>
      </c>
      <c r="G5" s="29">
        <v>1</v>
      </c>
      <c r="H5" s="34">
        <v>550</v>
      </c>
      <c r="I5" s="42">
        <f t="shared" ref="I5" si="0">G5*H5</f>
        <v>550</v>
      </c>
      <c r="J5" s="30" t="s">
        <v>138</v>
      </c>
    </row>
    <row r="6" s="21" customFormat="1" ht="24.95" customHeight="1" spans="2:10">
      <c r="B6" s="28">
        <v>2</v>
      </c>
      <c r="C6" s="33" t="s">
        <v>139</v>
      </c>
      <c r="D6" s="68" t="s">
        <v>135</v>
      </c>
      <c r="E6" s="31" t="s">
        <v>140</v>
      </c>
      <c r="F6" s="29" t="s">
        <v>137</v>
      </c>
      <c r="G6" s="29">
        <v>8</v>
      </c>
      <c r="H6" s="34">
        <v>680</v>
      </c>
      <c r="I6" s="42">
        <f t="shared" ref="I6:I14" si="1">G6*H6</f>
        <v>5440</v>
      </c>
      <c r="J6" s="56"/>
    </row>
    <row r="7" s="21" customFormat="1" ht="24.95" customHeight="1" spans="2:10">
      <c r="B7" s="28">
        <v>3</v>
      </c>
      <c r="C7" s="33" t="s">
        <v>141</v>
      </c>
      <c r="D7" s="68" t="s">
        <v>142</v>
      </c>
      <c r="E7" s="31" t="s">
        <v>143</v>
      </c>
      <c r="F7" s="29" t="s">
        <v>144</v>
      </c>
      <c r="G7" s="29">
        <v>1</v>
      </c>
      <c r="H7" s="34">
        <v>250</v>
      </c>
      <c r="I7" s="42">
        <f t="shared" si="1"/>
        <v>250</v>
      </c>
      <c r="J7" s="56"/>
    </row>
    <row r="8" s="21" customFormat="1" ht="24.95" customHeight="1" spans="2:10">
      <c r="B8" s="28">
        <v>4</v>
      </c>
      <c r="C8" s="33" t="s">
        <v>145</v>
      </c>
      <c r="D8" s="68" t="s">
        <v>135</v>
      </c>
      <c r="E8" s="31" t="s">
        <v>146</v>
      </c>
      <c r="F8" s="29" t="s">
        <v>147</v>
      </c>
      <c r="G8" s="29">
        <v>10</v>
      </c>
      <c r="H8" s="34">
        <v>550</v>
      </c>
      <c r="I8" s="42">
        <f t="shared" si="1"/>
        <v>5500</v>
      </c>
      <c r="J8" s="56"/>
    </row>
    <row r="9" s="21" customFormat="1" ht="24.95" customHeight="1" spans="2:10">
      <c r="B9" s="28">
        <v>5</v>
      </c>
      <c r="C9" s="33" t="s">
        <v>148</v>
      </c>
      <c r="D9" s="68" t="s">
        <v>135</v>
      </c>
      <c r="E9" s="31" t="s">
        <v>149</v>
      </c>
      <c r="F9" s="29" t="s">
        <v>147</v>
      </c>
      <c r="G9" s="29">
        <v>10</v>
      </c>
      <c r="H9" s="34">
        <v>95</v>
      </c>
      <c r="I9" s="42">
        <f t="shared" si="1"/>
        <v>950</v>
      </c>
      <c r="J9" s="56"/>
    </row>
    <row r="10" s="21" customFormat="1" ht="24.95" customHeight="1" spans="2:10">
      <c r="B10" s="28">
        <v>6</v>
      </c>
      <c r="C10" s="33" t="s">
        <v>150</v>
      </c>
      <c r="D10" s="68" t="s">
        <v>135</v>
      </c>
      <c r="E10" s="31" t="s">
        <v>151</v>
      </c>
      <c r="F10" s="29" t="s">
        <v>147</v>
      </c>
      <c r="G10" s="29">
        <v>480</v>
      </c>
      <c r="H10" s="34">
        <v>45</v>
      </c>
      <c r="I10" s="42">
        <f t="shared" si="1"/>
        <v>21600</v>
      </c>
      <c r="J10" s="56"/>
    </row>
    <row r="11" ht="24.95" customHeight="1" spans="2:10">
      <c r="B11" s="28">
        <v>7</v>
      </c>
      <c r="C11" s="121" t="s">
        <v>152</v>
      </c>
      <c r="D11" s="122" t="s">
        <v>153</v>
      </c>
      <c r="E11" s="123" t="s">
        <v>154</v>
      </c>
      <c r="F11" s="62" t="s">
        <v>63</v>
      </c>
      <c r="G11" s="62">
        <v>15</v>
      </c>
      <c r="H11" s="124">
        <v>650</v>
      </c>
      <c r="I11" s="124">
        <f t="shared" ref="I11:I12" si="2">G11*H11</f>
        <v>9750</v>
      </c>
      <c r="J11" s="126"/>
    </row>
    <row r="12" ht="24.95" customHeight="1" spans="2:10">
      <c r="B12" s="28">
        <v>8</v>
      </c>
      <c r="C12" s="121" t="s">
        <v>155</v>
      </c>
      <c r="D12" s="122"/>
      <c r="E12" s="123" t="s">
        <v>156</v>
      </c>
      <c r="F12" s="62" t="s">
        <v>157</v>
      </c>
      <c r="G12" s="62">
        <v>1</v>
      </c>
      <c r="H12" s="124">
        <v>3500</v>
      </c>
      <c r="I12" s="124">
        <f t="shared" si="2"/>
        <v>3500</v>
      </c>
      <c r="J12" s="126"/>
    </row>
    <row r="13" ht="24.95" customHeight="1" spans="2:10">
      <c r="B13" s="28">
        <v>9</v>
      </c>
      <c r="C13" s="28" t="s">
        <v>112</v>
      </c>
      <c r="D13" s="68" t="s">
        <v>39</v>
      </c>
      <c r="E13" s="43" t="s">
        <v>158</v>
      </c>
      <c r="F13" s="32" t="s">
        <v>63</v>
      </c>
      <c r="G13" s="42">
        <v>350</v>
      </c>
      <c r="H13" s="42">
        <v>12</v>
      </c>
      <c r="I13" s="42">
        <f t="shared" si="1"/>
        <v>4200</v>
      </c>
      <c r="J13" s="42"/>
    </row>
    <row r="14" s="21" customFormat="1" ht="24.95" customHeight="1" spans="2:10">
      <c r="B14" s="28">
        <v>10</v>
      </c>
      <c r="C14" s="28" t="s">
        <v>118</v>
      </c>
      <c r="D14" s="68" t="s">
        <v>39</v>
      </c>
      <c r="E14" s="119" t="s">
        <v>159</v>
      </c>
      <c r="F14" s="125" t="s">
        <v>41</v>
      </c>
      <c r="G14" s="125">
        <v>1</v>
      </c>
      <c r="H14" s="42">
        <v>3500</v>
      </c>
      <c r="I14" s="42">
        <f t="shared" si="1"/>
        <v>3500</v>
      </c>
      <c r="J14" s="42"/>
    </row>
    <row r="15" s="66" customFormat="1" ht="24.95" customHeight="1" spans="2:10">
      <c r="B15" s="59" t="s">
        <v>120</v>
      </c>
      <c r="C15" s="60"/>
      <c r="D15" s="60"/>
      <c r="E15" s="61"/>
      <c r="F15" s="71"/>
      <c r="G15" s="72"/>
      <c r="H15" s="72"/>
      <c r="I15" s="72"/>
      <c r="J15" s="79"/>
    </row>
    <row r="16" ht="82.5" spans="2:10">
      <c r="B16" s="73">
        <v>1</v>
      </c>
      <c r="C16" s="74" t="s">
        <v>79</v>
      </c>
      <c r="D16" s="75" t="s">
        <v>39</v>
      </c>
      <c r="E16" s="76" t="s">
        <v>160</v>
      </c>
      <c r="F16" s="77" t="s">
        <v>41</v>
      </c>
      <c r="G16" s="75">
        <v>1</v>
      </c>
      <c r="H16" s="78">
        <v>8500</v>
      </c>
      <c r="I16" s="78">
        <f>H16*G16</f>
        <v>8500</v>
      </c>
      <c r="J16" s="43"/>
    </row>
    <row r="17" ht="18.6" customHeight="1" spans="2:10">
      <c r="B17" s="45" t="s">
        <v>81</v>
      </c>
      <c r="C17" s="46" t="s">
        <v>82</v>
      </c>
      <c r="D17" s="47"/>
      <c r="E17" s="47"/>
      <c r="F17" s="47"/>
      <c r="G17" s="47"/>
      <c r="H17" s="48"/>
      <c r="I17" s="57">
        <f>SUM(I5:I16)</f>
        <v>63740</v>
      </c>
      <c r="J17" s="30"/>
    </row>
    <row r="18" ht="18.6" customHeight="1" spans="2:10">
      <c r="B18" s="45" t="s">
        <v>83</v>
      </c>
      <c r="C18" s="49" t="s">
        <v>84</v>
      </c>
      <c r="D18" s="49"/>
      <c r="E18" s="49"/>
      <c r="F18" s="49"/>
      <c r="G18" s="49"/>
      <c r="H18" s="49"/>
      <c r="I18" s="58">
        <f>I17*0.06</f>
        <v>3824.4</v>
      </c>
      <c r="J18" s="43"/>
    </row>
    <row r="19" ht="18.6" customHeight="1" spans="2:10">
      <c r="B19" s="45" t="s">
        <v>85</v>
      </c>
      <c r="C19" s="50" t="s">
        <v>86</v>
      </c>
      <c r="D19" s="51"/>
      <c r="E19" s="51"/>
      <c r="F19" s="51"/>
      <c r="G19" s="51"/>
      <c r="H19" s="52"/>
      <c r="I19" s="58">
        <f>I17+I18</f>
        <v>67564.4</v>
      </c>
      <c r="J19" s="43"/>
    </row>
  </sheetData>
  <mergeCells count="7">
    <mergeCell ref="B1:J1"/>
    <mergeCell ref="I2:J2"/>
    <mergeCell ref="B4:E4"/>
    <mergeCell ref="B15:E15"/>
    <mergeCell ref="C17:H17"/>
    <mergeCell ref="C18:H18"/>
    <mergeCell ref="C19:H19"/>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11"/>
  <sheetViews>
    <sheetView workbookViewId="0">
      <selection activeCell="E6" sqref="E6"/>
    </sheetView>
  </sheetViews>
  <sheetFormatPr defaultColWidth="9" defaultRowHeight="16.5"/>
  <cols>
    <col min="1" max="1" width="3.625" style="22" customWidth="1"/>
    <col min="2" max="2" width="4.625" style="23" customWidth="1"/>
    <col min="3" max="3" width="11.5" style="23" customWidth="1"/>
    <col min="4" max="4" width="9" style="24" customWidth="1"/>
    <col min="5" max="5" width="37.875" style="24" customWidth="1"/>
    <col min="6" max="6" width="6" style="24" customWidth="1"/>
    <col min="7" max="7" width="6.75" style="24" customWidth="1"/>
    <col min="8" max="8" width="7.625" style="24" customWidth="1"/>
    <col min="9" max="9" width="11.625" style="24" customWidth="1"/>
    <col min="10" max="10" width="16" style="24" customWidth="1"/>
    <col min="11" max="16384" width="9" style="22"/>
  </cols>
  <sheetData>
    <row r="1" s="20" customFormat="1" ht="29.25" customHeight="1" spans="2:11">
      <c r="B1" s="25" t="s">
        <v>10</v>
      </c>
      <c r="C1" s="25"/>
      <c r="D1" s="25"/>
      <c r="E1" s="25"/>
      <c r="F1" s="25"/>
      <c r="G1" s="25"/>
      <c r="H1" s="25"/>
      <c r="I1" s="25"/>
      <c r="J1" s="25"/>
      <c r="K1" s="54"/>
    </row>
    <row r="2" ht="20.1" customHeight="1" spans="2:11">
      <c r="B2" s="22"/>
      <c r="C2" s="26"/>
      <c r="D2" s="26"/>
      <c r="E2" s="26"/>
      <c r="F2" s="26"/>
      <c r="G2" s="26"/>
      <c r="H2" s="26"/>
      <c r="I2" s="26" t="s">
        <v>21</v>
      </c>
      <c r="J2" s="26"/>
      <c r="K2" s="55"/>
    </row>
    <row r="3" ht="26.45" customHeight="1" spans="2:10">
      <c r="B3" s="27" t="s">
        <v>1</v>
      </c>
      <c r="C3" s="27" t="s">
        <v>22</v>
      </c>
      <c r="D3" s="27" t="s">
        <v>23</v>
      </c>
      <c r="E3" s="27" t="s">
        <v>24</v>
      </c>
      <c r="F3" s="27" t="s">
        <v>25</v>
      </c>
      <c r="G3" s="27" t="s">
        <v>26</v>
      </c>
      <c r="H3" s="27" t="s">
        <v>27</v>
      </c>
      <c r="I3" s="27" t="s">
        <v>28</v>
      </c>
      <c r="J3" s="27" t="s">
        <v>29</v>
      </c>
    </row>
    <row r="4" ht="26.45" customHeight="1" spans="2:10">
      <c r="B4" s="115" t="s">
        <v>161</v>
      </c>
      <c r="C4" s="116"/>
      <c r="D4" s="116"/>
      <c r="E4" s="117"/>
      <c r="F4" s="72"/>
      <c r="G4" s="72"/>
      <c r="H4" s="72"/>
      <c r="I4" s="72"/>
      <c r="J4" s="72"/>
    </row>
    <row r="5" ht="33" spans="2:10">
      <c r="B5" s="28">
        <v>1</v>
      </c>
      <c r="C5" s="28" t="s">
        <v>162</v>
      </c>
      <c r="D5" s="118" t="s">
        <v>163</v>
      </c>
      <c r="E5" s="119" t="s">
        <v>164</v>
      </c>
      <c r="F5" s="32" t="s">
        <v>165</v>
      </c>
      <c r="G5" s="42">
        <v>4</v>
      </c>
      <c r="H5" s="42">
        <v>8500</v>
      </c>
      <c r="I5" s="42">
        <f t="shared" ref="I5:I7" si="0">G5*H5</f>
        <v>34000</v>
      </c>
      <c r="J5" s="42"/>
    </row>
    <row r="6" ht="33" spans="2:10">
      <c r="B6" s="28">
        <v>2</v>
      </c>
      <c r="C6" s="28" t="s">
        <v>166</v>
      </c>
      <c r="D6" s="118" t="s">
        <v>163</v>
      </c>
      <c r="E6" s="119" t="s">
        <v>167</v>
      </c>
      <c r="F6" s="32" t="s">
        <v>165</v>
      </c>
      <c r="G6" s="42">
        <v>10</v>
      </c>
      <c r="H6" s="42">
        <v>7500</v>
      </c>
      <c r="I6" s="42">
        <f t="shared" si="0"/>
        <v>75000</v>
      </c>
      <c r="J6" s="42"/>
    </row>
    <row r="7" ht="27.6" customHeight="1" spans="2:10">
      <c r="B7" s="28">
        <v>3</v>
      </c>
      <c r="C7" s="28" t="s">
        <v>168</v>
      </c>
      <c r="D7" s="118" t="s">
        <v>169</v>
      </c>
      <c r="E7" s="119" t="s">
        <v>170</v>
      </c>
      <c r="F7" s="32" t="s">
        <v>147</v>
      </c>
      <c r="G7" s="42">
        <v>28</v>
      </c>
      <c r="H7" s="42">
        <v>850</v>
      </c>
      <c r="I7" s="42">
        <f t="shared" si="0"/>
        <v>23800</v>
      </c>
      <c r="J7" s="42"/>
    </row>
    <row r="8" s="21" customFormat="1" ht="21" customHeight="1" spans="2:10">
      <c r="B8" s="120"/>
      <c r="C8" s="33"/>
      <c r="D8" s="68"/>
      <c r="E8" s="31"/>
      <c r="F8" s="29"/>
      <c r="G8" s="29"/>
      <c r="H8" s="34"/>
      <c r="I8" s="34"/>
      <c r="J8" s="56"/>
    </row>
    <row r="9" ht="19.5" customHeight="1" spans="2:10">
      <c r="B9" s="45" t="s">
        <v>81</v>
      </c>
      <c r="C9" s="46" t="s">
        <v>82</v>
      </c>
      <c r="D9" s="47"/>
      <c r="E9" s="47"/>
      <c r="F9" s="47"/>
      <c r="G9" s="47"/>
      <c r="H9" s="48"/>
      <c r="I9" s="57">
        <f>SUM(I5:I8)</f>
        <v>132800</v>
      </c>
      <c r="J9" s="30"/>
    </row>
    <row r="10" ht="19.5" customHeight="1" spans="2:10">
      <c r="B10" s="45" t="s">
        <v>83</v>
      </c>
      <c r="C10" s="49" t="s">
        <v>84</v>
      </c>
      <c r="D10" s="49"/>
      <c r="E10" s="49"/>
      <c r="F10" s="49"/>
      <c r="G10" s="49"/>
      <c r="H10" s="49"/>
      <c r="I10" s="58">
        <f>I9*0.06</f>
        <v>7968</v>
      </c>
      <c r="J10" s="43"/>
    </row>
    <row r="11" ht="19.5" customHeight="1" spans="2:10">
      <c r="B11" s="45" t="s">
        <v>85</v>
      </c>
      <c r="C11" s="50" t="s">
        <v>86</v>
      </c>
      <c r="D11" s="51"/>
      <c r="E11" s="51"/>
      <c r="F11" s="51"/>
      <c r="G11" s="51"/>
      <c r="H11" s="52"/>
      <c r="I11" s="58">
        <f>I9+I10</f>
        <v>140768</v>
      </c>
      <c r="J11" s="43"/>
    </row>
  </sheetData>
  <mergeCells count="6">
    <mergeCell ref="B1:J1"/>
    <mergeCell ref="I2:J2"/>
    <mergeCell ref="B4:E4"/>
    <mergeCell ref="C9:H9"/>
    <mergeCell ref="C10:H10"/>
    <mergeCell ref="C11:H11"/>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10"/>
  <sheetViews>
    <sheetView topLeftCell="A4" workbookViewId="0">
      <selection activeCell="G6" sqref="G6"/>
    </sheetView>
  </sheetViews>
  <sheetFormatPr defaultColWidth="9" defaultRowHeight="12"/>
  <cols>
    <col min="1" max="1" width="3.625" style="81" customWidth="1"/>
    <col min="2" max="2" width="4.625" style="82" customWidth="1"/>
    <col min="3" max="3" width="11.5" style="82" customWidth="1"/>
    <col min="4" max="4" width="9" style="83" customWidth="1"/>
    <col min="5" max="5" width="37.875" style="83" customWidth="1"/>
    <col min="6" max="6" width="6" style="83" customWidth="1"/>
    <col min="7" max="7" width="6.75" style="83" customWidth="1"/>
    <col min="8" max="8" width="7.625" style="83" customWidth="1"/>
    <col min="9" max="9" width="11.625" style="83" customWidth="1"/>
    <col min="10" max="10" width="16" style="83" customWidth="1"/>
    <col min="11" max="16384" width="9" style="81"/>
  </cols>
  <sheetData>
    <row r="1" s="20" customFormat="1" ht="29.25" customHeight="1" spans="2:11">
      <c r="B1" s="25" t="s">
        <v>11</v>
      </c>
      <c r="C1" s="25"/>
      <c r="D1" s="25"/>
      <c r="E1" s="25"/>
      <c r="F1" s="25"/>
      <c r="G1" s="25"/>
      <c r="H1" s="25"/>
      <c r="I1" s="25"/>
      <c r="J1" s="25"/>
      <c r="K1" s="54"/>
    </row>
    <row r="2" ht="20.1" customHeight="1" spans="2:11">
      <c r="B2" s="81"/>
      <c r="C2" s="84"/>
      <c r="D2" s="84"/>
      <c r="E2" s="84"/>
      <c r="F2" s="84"/>
      <c r="G2" s="84"/>
      <c r="H2" s="84"/>
      <c r="I2" s="84" t="s">
        <v>21</v>
      </c>
      <c r="J2" s="84"/>
      <c r="K2" s="109"/>
    </row>
    <row r="3" ht="26.45" customHeight="1" spans="2:10">
      <c r="B3" s="85" t="s">
        <v>1</v>
      </c>
      <c r="C3" s="85" t="s">
        <v>22</v>
      </c>
      <c r="D3" s="85" t="s">
        <v>23</v>
      </c>
      <c r="E3" s="85" t="s">
        <v>24</v>
      </c>
      <c r="F3" s="85" t="s">
        <v>25</v>
      </c>
      <c r="G3" s="85" t="s">
        <v>26</v>
      </c>
      <c r="H3" s="85" t="s">
        <v>27</v>
      </c>
      <c r="I3" s="85" t="s">
        <v>28</v>
      </c>
      <c r="J3" s="85" t="s">
        <v>29</v>
      </c>
    </row>
    <row r="4" ht="20.1" customHeight="1" spans="2:10">
      <c r="B4" s="86" t="s">
        <v>171</v>
      </c>
      <c r="C4" s="87"/>
      <c r="D4" s="87"/>
      <c r="E4" s="88"/>
      <c r="F4" s="89"/>
      <c r="G4" s="89"/>
      <c r="H4" s="89"/>
      <c r="I4" s="89"/>
      <c r="J4" s="89"/>
    </row>
    <row r="5" ht="397.35" customHeight="1" spans="2:10">
      <c r="B5" s="90">
        <v>1</v>
      </c>
      <c r="C5" s="91" t="s">
        <v>172</v>
      </c>
      <c r="D5" s="92" t="s">
        <v>163</v>
      </c>
      <c r="E5" s="91" t="s">
        <v>173</v>
      </c>
      <c r="F5" s="93" t="s">
        <v>165</v>
      </c>
      <c r="G5" s="94">
        <v>1</v>
      </c>
      <c r="H5" s="94">
        <v>157500</v>
      </c>
      <c r="I5" s="94">
        <f t="shared" ref="I5:I6" si="0">G5*H5</f>
        <v>157500</v>
      </c>
      <c r="J5" s="94"/>
    </row>
    <row r="6" ht="27.6" customHeight="1" spans="2:10">
      <c r="B6" s="90">
        <v>2</v>
      </c>
      <c r="C6" s="91" t="s">
        <v>174</v>
      </c>
      <c r="D6" s="92" t="s">
        <v>39</v>
      </c>
      <c r="E6" s="91" t="s">
        <v>175</v>
      </c>
      <c r="F6" s="93" t="s">
        <v>41</v>
      </c>
      <c r="G6" s="94">
        <v>1</v>
      </c>
      <c r="H6" s="94">
        <v>8500</v>
      </c>
      <c r="I6" s="94">
        <f t="shared" si="0"/>
        <v>8500</v>
      </c>
      <c r="J6" s="94"/>
    </row>
    <row r="7" s="80" customFormat="1" ht="21" customHeight="1" spans="2:10">
      <c r="B7" s="95"/>
      <c r="C7" s="96"/>
      <c r="D7" s="97"/>
      <c r="E7" s="98"/>
      <c r="F7" s="99"/>
      <c r="G7" s="99"/>
      <c r="H7" s="100"/>
      <c r="I7" s="100"/>
      <c r="J7" s="110"/>
    </row>
    <row r="8" ht="19.5" customHeight="1" spans="2:10">
      <c r="B8" s="101" t="s">
        <v>81</v>
      </c>
      <c r="C8" s="102" t="s">
        <v>82</v>
      </c>
      <c r="D8" s="103"/>
      <c r="E8" s="103"/>
      <c r="F8" s="103"/>
      <c r="G8" s="103"/>
      <c r="H8" s="104"/>
      <c r="I8" s="111">
        <f>SUM(I5:I7)</f>
        <v>166000</v>
      </c>
      <c r="J8" s="112"/>
    </row>
    <row r="9" ht="19.5" customHeight="1" spans="2:10">
      <c r="B9" s="101" t="s">
        <v>83</v>
      </c>
      <c r="C9" s="105" t="s">
        <v>84</v>
      </c>
      <c r="D9" s="105"/>
      <c r="E9" s="105"/>
      <c r="F9" s="105"/>
      <c r="G9" s="105"/>
      <c r="H9" s="105"/>
      <c r="I9" s="113">
        <f>I8*0.06</f>
        <v>9960</v>
      </c>
      <c r="J9" s="114"/>
    </row>
    <row r="10" ht="19.5" customHeight="1" spans="2:10">
      <c r="B10" s="101" t="s">
        <v>85</v>
      </c>
      <c r="C10" s="106" t="s">
        <v>86</v>
      </c>
      <c r="D10" s="107"/>
      <c r="E10" s="107"/>
      <c r="F10" s="107"/>
      <c r="G10" s="107"/>
      <c r="H10" s="108"/>
      <c r="I10" s="113">
        <f>I8+I9</f>
        <v>175960</v>
      </c>
      <c r="J10" s="114"/>
    </row>
  </sheetData>
  <mergeCells count="6">
    <mergeCell ref="B1:J1"/>
    <mergeCell ref="I2:J2"/>
    <mergeCell ref="B4:E4"/>
    <mergeCell ref="C8:H8"/>
    <mergeCell ref="C9:H9"/>
    <mergeCell ref="C10:H1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21"/>
  <sheetViews>
    <sheetView zoomScale="70" zoomScaleNormal="70" topLeftCell="A7" workbookViewId="0">
      <selection activeCell="C9" sqref="C9"/>
    </sheetView>
  </sheetViews>
  <sheetFormatPr defaultColWidth="9" defaultRowHeight="16.5"/>
  <cols>
    <col min="1" max="1" width="5.25" style="22" customWidth="1"/>
    <col min="2" max="2" width="4.25" style="23" customWidth="1"/>
    <col min="3" max="3" width="15.625" style="23" customWidth="1"/>
    <col min="4" max="4" width="9" style="24" customWidth="1"/>
    <col min="5" max="5" width="44.125" style="24" customWidth="1"/>
    <col min="6" max="6" width="6" style="24" customWidth="1"/>
    <col min="7" max="7" width="4.875" style="24" customWidth="1"/>
    <col min="8" max="8" width="9.375" style="24" customWidth="1"/>
    <col min="9" max="9" width="11.625" style="24" customWidth="1"/>
    <col min="10" max="10" width="16" style="24" customWidth="1"/>
    <col min="11" max="16384" width="9" style="22"/>
  </cols>
  <sheetData>
    <row r="1" s="20" customFormat="1" ht="29.25" customHeight="1" spans="2:11">
      <c r="B1" s="25" t="s">
        <v>12</v>
      </c>
      <c r="C1" s="25"/>
      <c r="D1" s="25"/>
      <c r="E1" s="25"/>
      <c r="F1" s="25"/>
      <c r="G1" s="25"/>
      <c r="H1" s="25"/>
      <c r="I1" s="25"/>
      <c r="J1" s="25"/>
      <c r="K1" s="54"/>
    </row>
    <row r="2" ht="20.1" customHeight="1" spans="2:11">
      <c r="B2" s="22"/>
      <c r="C2" s="26"/>
      <c r="D2" s="26"/>
      <c r="E2" s="26"/>
      <c r="F2" s="26"/>
      <c r="G2" s="26"/>
      <c r="H2" s="26"/>
      <c r="I2" s="26" t="s">
        <v>21</v>
      </c>
      <c r="J2" s="26"/>
      <c r="K2" s="55"/>
    </row>
    <row r="3" ht="24.95" customHeight="1" spans="2:10">
      <c r="B3" s="27" t="s">
        <v>1</v>
      </c>
      <c r="C3" s="27" t="s">
        <v>22</v>
      </c>
      <c r="D3" s="27" t="s">
        <v>23</v>
      </c>
      <c r="E3" s="27" t="s">
        <v>24</v>
      </c>
      <c r="F3" s="27" t="s">
        <v>25</v>
      </c>
      <c r="G3" s="27" t="s">
        <v>26</v>
      </c>
      <c r="H3" s="27" t="s">
        <v>27</v>
      </c>
      <c r="I3" s="27" t="s">
        <v>28</v>
      </c>
      <c r="J3" s="27" t="s">
        <v>29</v>
      </c>
    </row>
    <row r="4" s="21" customFormat="1" ht="24.95" customHeight="1" spans="2:10">
      <c r="B4" s="59" t="s">
        <v>176</v>
      </c>
      <c r="C4" s="60"/>
      <c r="D4" s="60"/>
      <c r="E4" s="61"/>
      <c r="F4" s="29"/>
      <c r="G4" s="29"/>
      <c r="H4" s="28"/>
      <c r="I4" s="42"/>
      <c r="J4" s="56"/>
    </row>
    <row r="5" s="21" customFormat="1" ht="98.65" customHeight="1" spans="2:10">
      <c r="B5" s="67">
        <v>1</v>
      </c>
      <c r="C5" s="67" t="s">
        <v>177</v>
      </c>
      <c r="D5" s="68" t="s">
        <v>163</v>
      </c>
      <c r="E5" s="69" t="s">
        <v>178</v>
      </c>
      <c r="F5" s="67" t="s">
        <v>147</v>
      </c>
      <c r="G5" s="67">
        <v>2</v>
      </c>
      <c r="H5" s="70">
        <v>800</v>
      </c>
      <c r="I5" s="70">
        <f t="shared" ref="I5:I16" si="0">G5*H5</f>
        <v>1600</v>
      </c>
      <c r="J5" s="65"/>
    </row>
    <row r="6" s="21" customFormat="1" ht="24.95" customHeight="1" spans="2:10">
      <c r="B6" s="67">
        <v>2</v>
      </c>
      <c r="C6" s="67" t="s">
        <v>179</v>
      </c>
      <c r="D6" s="68" t="s">
        <v>163</v>
      </c>
      <c r="E6" s="69" t="s">
        <v>180</v>
      </c>
      <c r="F6" s="67" t="s">
        <v>74</v>
      </c>
      <c r="G6" s="67">
        <v>2</v>
      </c>
      <c r="H6" s="70">
        <v>650</v>
      </c>
      <c r="I6" s="70">
        <f t="shared" si="0"/>
        <v>1300</v>
      </c>
      <c r="J6" s="65"/>
    </row>
    <row r="7" s="21" customFormat="1" ht="36.75" customHeight="1" spans="2:10">
      <c r="B7" s="67">
        <v>3</v>
      </c>
      <c r="C7" s="67" t="s">
        <v>181</v>
      </c>
      <c r="D7" s="68" t="s">
        <v>163</v>
      </c>
      <c r="E7" s="69" t="s">
        <v>180</v>
      </c>
      <c r="F7" s="67" t="s">
        <v>74</v>
      </c>
      <c r="G7" s="67">
        <v>2</v>
      </c>
      <c r="H7" s="70">
        <v>1800</v>
      </c>
      <c r="I7" s="70">
        <f t="shared" si="0"/>
        <v>3600</v>
      </c>
      <c r="J7" s="65"/>
    </row>
    <row r="8" s="21" customFormat="1" ht="40.5" customHeight="1" spans="2:10">
      <c r="B8" s="67">
        <v>4</v>
      </c>
      <c r="C8" s="67" t="s">
        <v>182</v>
      </c>
      <c r="D8" s="68" t="s">
        <v>163</v>
      </c>
      <c r="E8" s="69" t="s">
        <v>183</v>
      </c>
      <c r="F8" s="67" t="s">
        <v>74</v>
      </c>
      <c r="G8" s="67">
        <v>14</v>
      </c>
      <c r="H8" s="70">
        <v>1650</v>
      </c>
      <c r="I8" s="70">
        <f t="shared" si="0"/>
        <v>23100</v>
      </c>
      <c r="J8" s="65"/>
    </row>
    <row r="9" s="21" customFormat="1" ht="48" customHeight="1" spans="2:10">
      <c r="B9" s="67">
        <v>5</v>
      </c>
      <c r="C9" s="67" t="s">
        <v>184</v>
      </c>
      <c r="D9" s="68" t="s">
        <v>163</v>
      </c>
      <c r="E9" s="69" t="s">
        <v>185</v>
      </c>
      <c r="F9" s="67" t="s">
        <v>165</v>
      </c>
      <c r="G9" s="67">
        <v>1</v>
      </c>
      <c r="H9" s="70">
        <v>13000</v>
      </c>
      <c r="I9" s="70">
        <f t="shared" si="0"/>
        <v>13000</v>
      </c>
      <c r="J9" s="65"/>
    </row>
    <row r="10" s="21" customFormat="1" ht="24.95" customHeight="1" spans="2:10">
      <c r="B10" s="67">
        <v>6</v>
      </c>
      <c r="C10" s="69" t="s">
        <v>186</v>
      </c>
      <c r="D10" s="69" t="s">
        <v>163</v>
      </c>
      <c r="E10" s="69" t="s">
        <v>187</v>
      </c>
      <c r="F10" s="67" t="s">
        <v>74</v>
      </c>
      <c r="G10" s="67">
        <v>4</v>
      </c>
      <c r="H10" s="70">
        <v>650</v>
      </c>
      <c r="I10" s="70">
        <f t="shared" si="0"/>
        <v>2600</v>
      </c>
      <c r="J10" s="65"/>
    </row>
    <row r="11" s="21" customFormat="1" ht="24.95" customHeight="1" spans="2:10">
      <c r="B11" s="67">
        <v>7</v>
      </c>
      <c r="C11" s="69" t="s">
        <v>188</v>
      </c>
      <c r="D11" s="69" t="s">
        <v>163</v>
      </c>
      <c r="E11" s="69" t="s">
        <v>189</v>
      </c>
      <c r="F11" s="67" t="s">
        <v>74</v>
      </c>
      <c r="G11" s="67">
        <v>1</v>
      </c>
      <c r="H11" s="70">
        <v>750</v>
      </c>
      <c r="I11" s="70">
        <f t="shared" si="0"/>
        <v>750</v>
      </c>
      <c r="J11" s="65"/>
    </row>
    <row r="12" s="21" customFormat="1" ht="52.5" customHeight="1" spans="2:10">
      <c r="B12" s="67">
        <v>8</v>
      </c>
      <c r="C12" s="67" t="s">
        <v>190</v>
      </c>
      <c r="D12" s="68" t="s">
        <v>163</v>
      </c>
      <c r="E12" s="69" t="s">
        <v>191</v>
      </c>
      <c r="F12" s="67" t="s">
        <v>192</v>
      </c>
      <c r="G12" s="67">
        <v>1</v>
      </c>
      <c r="H12" s="70">
        <v>4500</v>
      </c>
      <c r="I12" s="70">
        <f t="shared" si="0"/>
        <v>4500</v>
      </c>
      <c r="J12" s="65"/>
    </row>
    <row r="13" s="21" customFormat="1" ht="24.95" customHeight="1" spans="2:10">
      <c r="B13" s="67">
        <v>9</v>
      </c>
      <c r="C13" s="67" t="s">
        <v>193</v>
      </c>
      <c r="D13" s="68" t="s">
        <v>163</v>
      </c>
      <c r="E13" s="69" t="s">
        <v>194</v>
      </c>
      <c r="F13" s="67" t="s">
        <v>74</v>
      </c>
      <c r="G13" s="67">
        <v>1</v>
      </c>
      <c r="H13" s="70">
        <v>2890</v>
      </c>
      <c r="I13" s="70">
        <f t="shared" si="0"/>
        <v>2890</v>
      </c>
      <c r="J13" s="65"/>
    </row>
    <row r="14" s="21" customFormat="1" ht="24.95" customHeight="1" spans="2:10">
      <c r="B14" s="67">
        <v>10</v>
      </c>
      <c r="C14" s="67" t="s">
        <v>195</v>
      </c>
      <c r="D14" s="68" t="s">
        <v>163</v>
      </c>
      <c r="E14" s="69" t="s">
        <v>196</v>
      </c>
      <c r="F14" s="67" t="s">
        <v>74</v>
      </c>
      <c r="G14" s="67">
        <v>1</v>
      </c>
      <c r="H14" s="70">
        <v>2500</v>
      </c>
      <c r="I14" s="70">
        <f t="shared" si="0"/>
        <v>2500</v>
      </c>
      <c r="J14" s="65"/>
    </row>
    <row r="15" s="21" customFormat="1" ht="24.95" customHeight="1" spans="2:10">
      <c r="B15" s="67">
        <v>11</v>
      </c>
      <c r="C15" s="67" t="s">
        <v>197</v>
      </c>
      <c r="D15" s="30" t="s">
        <v>198</v>
      </c>
      <c r="E15" s="69" t="s">
        <v>199</v>
      </c>
      <c r="F15" s="67" t="s">
        <v>165</v>
      </c>
      <c r="G15" s="67">
        <v>1</v>
      </c>
      <c r="H15" s="70">
        <v>3500</v>
      </c>
      <c r="I15" s="70">
        <f t="shared" si="0"/>
        <v>3500</v>
      </c>
      <c r="J15" s="65"/>
    </row>
    <row r="16" s="21" customFormat="1" ht="24.95" customHeight="1" spans="2:10">
      <c r="B16" s="67">
        <v>12</v>
      </c>
      <c r="C16" s="67" t="s">
        <v>200</v>
      </c>
      <c r="D16" s="30" t="s">
        <v>198</v>
      </c>
      <c r="E16" s="69" t="s">
        <v>201</v>
      </c>
      <c r="F16" s="67" t="s">
        <v>165</v>
      </c>
      <c r="G16" s="67">
        <v>8</v>
      </c>
      <c r="H16" s="70">
        <v>850</v>
      </c>
      <c r="I16" s="70">
        <f t="shared" si="0"/>
        <v>6800</v>
      </c>
      <c r="J16" s="65"/>
    </row>
    <row r="17" s="66" customFormat="1" ht="24.95" customHeight="1" spans="2:10">
      <c r="B17" s="59" t="s">
        <v>120</v>
      </c>
      <c r="C17" s="60"/>
      <c r="D17" s="60"/>
      <c r="E17" s="61"/>
      <c r="F17" s="71"/>
      <c r="G17" s="72"/>
      <c r="H17" s="72"/>
      <c r="I17" s="72"/>
      <c r="J17" s="79"/>
    </row>
    <row r="18" ht="41.1" customHeight="1" spans="2:10">
      <c r="B18" s="73">
        <v>1</v>
      </c>
      <c r="C18" s="74" t="s">
        <v>79</v>
      </c>
      <c r="D18" s="75" t="s">
        <v>39</v>
      </c>
      <c r="E18" s="76" t="s">
        <v>202</v>
      </c>
      <c r="F18" s="77" t="s">
        <v>41</v>
      </c>
      <c r="G18" s="75">
        <v>1</v>
      </c>
      <c r="H18" s="78">
        <v>8500</v>
      </c>
      <c r="I18" s="78">
        <f>H18*G18</f>
        <v>8500</v>
      </c>
      <c r="J18" s="43"/>
    </row>
    <row r="19" ht="18.6" customHeight="1" spans="2:10">
      <c r="B19" s="45" t="s">
        <v>81</v>
      </c>
      <c r="C19" s="46" t="s">
        <v>82</v>
      </c>
      <c r="D19" s="47"/>
      <c r="E19" s="47"/>
      <c r="F19" s="47"/>
      <c r="G19" s="47"/>
      <c r="H19" s="48"/>
      <c r="I19" s="57">
        <f>SUM(I5:I18)</f>
        <v>74640</v>
      </c>
      <c r="J19" s="30"/>
    </row>
    <row r="20" ht="18.6" customHeight="1" spans="2:10">
      <c r="B20" s="45" t="s">
        <v>83</v>
      </c>
      <c r="C20" s="50" t="s">
        <v>84</v>
      </c>
      <c r="D20" s="51"/>
      <c r="E20" s="51"/>
      <c r="F20" s="51"/>
      <c r="G20" s="51"/>
      <c r="H20" s="52"/>
      <c r="I20" s="58">
        <f>I19*0.06</f>
        <v>4478.4</v>
      </c>
      <c r="J20" s="43"/>
    </row>
    <row r="21" ht="18.6" customHeight="1" spans="2:10">
      <c r="B21" s="45" t="s">
        <v>85</v>
      </c>
      <c r="C21" s="50" t="s">
        <v>86</v>
      </c>
      <c r="D21" s="51"/>
      <c r="E21" s="51"/>
      <c r="F21" s="51"/>
      <c r="G21" s="51"/>
      <c r="H21" s="52"/>
      <c r="I21" s="58">
        <f>I19+I20</f>
        <v>79118.4</v>
      </c>
      <c r="J21" s="43"/>
    </row>
  </sheetData>
  <protectedRanges>
    <protectedRange sqref="H5:H12" name="区域1_1_1" securityDescriptor=""/>
  </protectedRanges>
  <mergeCells count="7">
    <mergeCell ref="B1:J1"/>
    <mergeCell ref="I2:J2"/>
    <mergeCell ref="B4:E4"/>
    <mergeCell ref="B17:E17"/>
    <mergeCell ref="C19:H19"/>
    <mergeCell ref="C20:H20"/>
    <mergeCell ref="C21:H21"/>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8"/>
  <sheetViews>
    <sheetView topLeftCell="A4" workbookViewId="0">
      <selection activeCell="A1" sqref="$A1:$XFD1"/>
    </sheetView>
  </sheetViews>
  <sheetFormatPr defaultColWidth="9" defaultRowHeight="16.5" outlineLevelRow="7"/>
  <cols>
    <col min="1" max="1" width="5.25" style="22" customWidth="1"/>
    <col min="2" max="2" width="4.625" style="23" customWidth="1"/>
    <col min="3" max="3" width="11.5" style="23" customWidth="1"/>
    <col min="4" max="4" width="9" style="24" customWidth="1"/>
    <col min="5" max="5" width="44.125" style="24" customWidth="1"/>
    <col min="6" max="6" width="6" style="24" customWidth="1"/>
    <col min="7" max="7" width="4.875" style="24" customWidth="1"/>
    <col min="8" max="8" width="9.375" style="24" customWidth="1"/>
    <col min="9" max="9" width="11.625" style="24" customWidth="1"/>
    <col min="10" max="10" width="16" style="24" customWidth="1"/>
    <col min="11" max="16384" width="9" style="22"/>
  </cols>
  <sheetData>
    <row r="1" s="20" customFormat="1" ht="29.25" customHeight="1" spans="2:11">
      <c r="B1" s="25" t="s">
        <v>13</v>
      </c>
      <c r="C1" s="25"/>
      <c r="D1" s="25"/>
      <c r="E1" s="25"/>
      <c r="F1" s="25"/>
      <c r="G1" s="25"/>
      <c r="H1" s="25"/>
      <c r="I1" s="25"/>
      <c r="J1" s="25"/>
      <c r="K1" s="54"/>
    </row>
    <row r="2" ht="20.1" customHeight="1" spans="2:11">
      <c r="B2" s="22"/>
      <c r="C2" s="26"/>
      <c r="D2" s="26"/>
      <c r="E2" s="26"/>
      <c r="F2" s="26"/>
      <c r="G2" s="26"/>
      <c r="H2" s="26"/>
      <c r="I2" s="26" t="s">
        <v>21</v>
      </c>
      <c r="J2" s="26"/>
      <c r="K2" s="55"/>
    </row>
    <row r="3" ht="24.95" customHeight="1" spans="2:10">
      <c r="B3" s="27" t="s">
        <v>1</v>
      </c>
      <c r="C3" s="27" t="s">
        <v>22</v>
      </c>
      <c r="D3" s="27" t="s">
        <v>23</v>
      </c>
      <c r="E3" s="27" t="s">
        <v>24</v>
      </c>
      <c r="F3" s="27" t="s">
        <v>25</v>
      </c>
      <c r="G3" s="27" t="s">
        <v>26</v>
      </c>
      <c r="H3" s="27" t="s">
        <v>27</v>
      </c>
      <c r="I3" s="27" t="s">
        <v>28</v>
      </c>
      <c r="J3" s="27" t="s">
        <v>29</v>
      </c>
    </row>
    <row r="4" s="21" customFormat="1" ht="24.95" customHeight="1" spans="2:10">
      <c r="B4" s="59" t="s">
        <v>176</v>
      </c>
      <c r="C4" s="60"/>
      <c r="D4" s="60"/>
      <c r="E4" s="61"/>
      <c r="F4" s="29"/>
      <c r="G4" s="29"/>
      <c r="H4" s="28"/>
      <c r="I4" s="42"/>
      <c r="J4" s="56"/>
    </row>
    <row r="5" s="21" customFormat="1" ht="162.4" customHeight="1" spans="2:10">
      <c r="B5" s="62">
        <v>13</v>
      </c>
      <c r="C5" s="63" t="s">
        <v>203</v>
      </c>
      <c r="D5" s="29" t="s">
        <v>39</v>
      </c>
      <c r="E5" s="31" t="s">
        <v>204</v>
      </c>
      <c r="F5" s="29" t="s">
        <v>41</v>
      </c>
      <c r="G5" s="29">
        <v>1</v>
      </c>
      <c r="H5" s="64">
        <v>85000</v>
      </c>
      <c r="I5" s="64">
        <f t="shared" ref="I5" si="0">G5*H5</f>
        <v>85000</v>
      </c>
      <c r="J5" s="65"/>
    </row>
    <row r="6" ht="18.6" customHeight="1" spans="2:10">
      <c r="B6" s="45" t="s">
        <v>81</v>
      </c>
      <c r="C6" s="46" t="s">
        <v>82</v>
      </c>
      <c r="D6" s="47"/>
      <c r="E6" s="47"/>
      <c r="F6" s="47"/>
      <c r="G6" s="47"/>
      <c r="H6" s="48"/>
      <c r="I6" s="57">
        <f>SUM(I5:I5)</f>
        <v>85000</v>
      </c>
      <c r="J6" s="30"/>
    </row>
    <row r="7" ht="18.6" customHeight="1" spans="2:10">
      <c r="B7" s="45" t="s">
        <v>83</v>
      </c>
      <c r="C7" s="49" t="s">
        <v>84</v>
      </c>
      <c r="D7" s="49"/>
      <c r="E7" s="49"/>
      <c r="F7" s="49"/>
      <c r="G7" s="49"/>
      <c r="H7" s="49"/>
      <c r="I7" s="58">
        <f>I6*0.06</f>
        <v>5100</v>
      </c>
      <c r="J7" s="43"/>
    </row>
    <row r="8" ht="18.6" customHeight="1" spans="2:10">
      <c r="B8" s="45" t="s">
        <v>85</v>
      </c>
      <c r="C8" s="50" t="s">
        <v>86</v>
      </c>
      <c r="D8" s="51"/>
      <c r="E8" s="51"/>
      <c r="F8" s="51"/>
      <c r="G8" s="51"/>
      <c r="H8" s="52"/>
      <c r="I8" s="58">
        <f>I6+I7</f>
        <v>90100</v>
      </c>
      <c r="J8" s="43"/>
    </row>
  </sheetData>
  <mergeCells count="6">
    <mergeCell ref="B1:J1"/>
    <mergeCell ref="I2:J2"/>
    <mergeCell ref="B4:E4"/>
    <mergeCell ref="C6:H6"/>
    <mergeCell ref="C7:H7"/>
    <mergeCell ref="C8:H8"/>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K25"/>
  <sheetViews>
    <sheetView zoomScale="85" zoomScaleNormal="85" topLeftCell="A4" workbookViewId="0">
      <selection activeCell="P5" sqref="P5"/>
    </sheetView>
  </sheetViews>
  <sheetFormatPr defaultColWidth="9" defaultRowHeight="16.5"/>
  <cols>
    <col min="1" max="1" width="5.875" style="22" customWidth="1"/>
    <col min="2" max="2" width="4.625" style="23" customWidth="1"/>
    <col min="3" max="3" width="14.125" style="23" customWidth="1"/>
    <col min="4" max="4" width="9" style="24" customWidth="1"/>
    <col min="5" max="5" width="42.625" style="24" customWidth="1"/>
    <col min="6" max="6" width="6" style="24" customWidth="1"/>
    <col min="7" max="7" width="8.125" style="24" customWidth="1"/>
    <col min="8" max="8" width="7.625" style="24" customWidth="1"/>
    <col min="9" max="9" width="11.625" style="24" customWidth="1"/>
    <col min="10" max="10" width="16" style="24" customWidth="1"/>
    <col min="11" max="16384" width="9" style="22"/>
  </cols>
  <sheetData>
    <row r="1" s="20" customFormat="1" ht="29.25" customHeight="1" spans="2:11">
      <c r="B1" s="25" t="s">
        <v>16</v>
      </c>
      <c r="C1" s="25"/>
      <c r="D1" s="25"/>
      <c r="E1" s="25"/>
      <c r="F1" s="25"/>
      <c r="G1" s="25"/>
      <c r="H1" s="25"/>
      <c r="I1" s="25"/>
      <c r="J1" s="25"/>
      <c r="K1" s="54"/>
    </row>
    <row r="2" ht="20.1" customHeight="1" spans="2:11">
      <c r="B2" s="22"/>
      <c r="C2" s="26"/>
      <c r="D2" s="26"/>
      <c r="E2" s="26"/>
      <c r="F2" s="26"/>
      <c r="G2" s="26"/>
      <c r="H2" s="26"/>
      <c r="I2" s="26" t="s">
        <v>21</v>
      </c>
      <c r="J2" s="26"/>
      <c r="K2" s="55"/>
    </row>
    <row r="3" ht="27.95" customHeight="1" spans="2:10">
      <c r="B3" s="27" t="s">
        <v>1</v>
      </c>
      <c r="C3" s="27" t="s">
        <v>22</v>
      </c>
      <c r="D3" s="27" t="s">
        <v>23</v>
      </c>
      <c r="E3" s="27" t="s">
        <v>24</v>
      </c>
      <c r="F3" s="27" t="s">
        <v>25</v>
      </c>
      <c r="G3" s="27" t="s">
        <v>26</v>
      </c>
      <c r="H3" s="27" t="s">
        <v>27</v>
      </c>
      <c r="I3" s="27" t="s">
        <v>28</v>
      </c>
      <c r="J3" s="27" t="s">
        <v>29</v>
      </c>
    </row>
    <row r="4" s="21" customFormat="1" ht="188.1" customHeight="1" spans="2:10">
      <c r="B4" s="28">
        <v>1</v>
      </c>
      <c r="C4" s="29" t="s">
        <v>205</v>
      </c>
      <c r="D4" s="30" t="s">
        <v>39</v>
      </c>
      <c r="E4" s="31" t="s">
        <v>206</v>
      </c>
      <c r="F4" s="32" t="s">
        <v>41</v>
      </c>
      <c r="G4" s="29">
        <v>25</v>
      </c>
      <c r="H4" s="28">
        <v>350</v>
      </c>
      <c r="I4" s="42">
        <f t="shared" ref="I4:I6" si="0">G4*H4</f>
        <v>8750</v>
      </c>
      <c r="J4" s="56"/>
    </row>
    <row r="5" s="21" customFormat="1" ht="195" customHeight="1" spans="2:10">
      <c r="B5" s="28">
        <v>2</v>
      </c>
      <c r="C5" s="29" t="s">
        <v>207</v>
      </c>
      <c r="D5" s="30" t="s">
        <v>39</v>
      </c>
      <c r="E5" s="31" t="s">
        <v>208</v>
      </c>
      <c r="F5" s="32" t="s">
        <v>165</v>
      </c>
      <c r="G5" s="29">
        <v>50</v>
      </c>
      <c r="H5" s="28">
        <v>500</v>
      </c>
      <c r="I5" s="42">
        <f t="shared" si="0"/>
        <v>25000</v>
      </c>
      <c r="J5" s="56"/>
    </row>
    <row r="6" s="21" customFormat="1" ht="51" customHeight="1" spans="2:10">
      <c r="B6" s="28">
        <v>3</v>
      </c>
      <c r="C6" s="33" t="s">
        <v>209</v>
      </c>
      <c r="D6" s="30" t="s">
        <v>39</v>
      </c>
      <c r="E6" s="31" t="s">
        <v>210</v>
      </c>
      <c r="F6" s="32" t="s">
        <v>41</v>
      </c>
      <c r="G6" s="29">
        <v>15</v>
      </c>
      <c r="H6" s="34">
        <v>1000</v>
      </c>
      <c r="I6" s="42">
        <f t="shared" si="0"/>
        <v>15000</v>
      </c>
      <c r="J6" s="56"/>
    </row>
    <row r="7" s="21" customFormat="1" ht="191.45" customHeight="1" spans="2:10">
      <c r="B7" s="28">
        <v>4</v>
      </c>
      <c r="C7" s="33" t="s">
        <v>211</v>
      </c>
      <c r="D7" s="30" t="s">
        <v>39</v>
      </c>
      <c r="E7" s="31" t="s">
        <v>212</v>
      </c>
      <c r="F7" s="32" t="s">
        <v>165</v>
      </c>
      <c r="G7" s="29">
        <v>1</v>
      </c>
      <c r="H7" s="34">
        <v>7500</v>
      </c>
      <c r="I7" s="42">
        <f t="shared" ref="I7" si="1">G7*H7</f>
        <v>7500</v>
      </c>
      <c r="J7" s="56"/>
    </row>
    <row r="8" s="21" customFormat="1" ht="47.1" customHeight="1" spans="2:10">
      <c r="B8" s="28">
        <v>5</v>
      </c>
      <c r="C8" s="33" t="s">
        <v>213</v>
      </c>
      <c r="D8" s="30" t="s">
        <v>39</v>
      </c>
      <c r="E8" s="31" t="s">
        <v>214</v>
      </c>
      <c r="F8" s="32" t="s">
        <v>41</v>
      </c>
      <c r="G8" s="29">
        <v>1</v>
      </c>
      <c r="H8" s="34">
        <v>3500</v>
      </c>
      <c r="I8" s="42">
        <f t="shared" ref="I8:I20" si="2">G8*H8</f>
        <v>3500</v>
      </c>
      <c r="J8" s="56"/>
    </row>
    <row r="9" s="21" customFormat="1" ht="199.5" customHeight="1" spans="2:10">
      <c r="B9" s="28">
        <v>6</v>
      </c>
      <c r="C9" s="33" t="s">
        <v>215</v>
      </c>
      <c r="D9" s="30" t="s">
        <v>39</v>
      </c>
      <c r="E9" s="31" t="s">
        <v>216</v>
      </c>
      <c r="F9" s="32" t="s">
        <v>41</v>
      </c>
      <c r="G9" s="29">
        <v>1</v>
      </c>
      <c r="H9" s="34">
        <v>3500</v>
      </c>
      <c r="I9" s="42">
        <f t="shared" si="2"/>
        <v>3500</v>
      </c>
      <c r="J9" s="56"/>
    </row>
    <row r="10" s="21" customFormat="1" ht="214.5" spans="2:10">
      <c r="B10" s="28">
        <v>7</v>
      </c>
      <c r="C10" s="33" t="s">
        <v>217</v>
      </c>
      <c r="D10" s="30" t="s">
        <v>39</v>
      </c>
      <c r="E10" s="31" t="s">
        <v>218</v>
      </c>
      <c r="F10" s="32" t="s">
        <v>165</v>
      </c>
      <c r="G10" s="29">
        <v>2</v>
      </c>
      <c r="H10" s="34">
        <v>5000</v>
      </c>
      <c r="I10" s="42">
        <f t="shared" si="2"/>
        <v>10000</v>
      </c>
      <c r="J10" s="56"/>
    </row>
    <row r="11" s="21" customFormat="1" ht="33" spans="2:10">
      <c r="B11" s="35">
        <v>8</v>
      </c>
      <c r="C11" s="36" t="s">
        <v>219</v>
      </c>
      <c r="D11" s="37" t="s">
        <v>39</v>
      </c>
      <c r="E11" s="38" t="s">
        <v>220</v>
      </c>
      <c r="F11" s="37" t="s">
        <v>165</v>
      </c>
      <c r="G11" s="39">
        <v>2</v>
      </c>
      <c r="H11" s="40">
        <v>23500</v>
      </c>
      <c r="I11" s="35">
        <f t="shared" si="2"/>
        <v>47000</v>
      </c>
      <c r="J11" s="56"/>
    </row>
    <row r="12" s="21" customFormat="1" ht="148.5" spans="2:10">
      <c r="B12" s="28">
        <v>9</v>
      </c>
      <c r="C12" s="33" t="s">
        <v>221</v>
      </c>
      <c r="D12" s="30" t="s">
        <v>39</v>
      </c>
      <c r="E12" s="31" t="s">
        <v>222</v>
      </c>
      <c r="F12" s="32" t="s">
        <v>41</v>
      </c>
      <c r="G12" s="29">
        <v>1</v>
      </c>
      <c r="H12" s="34">
        <v>5000</v>
      </c>
      <c r="I12" s="42">
        <f t="shared" si="2"/>
        <v>5000</v>
      </c>
      <c r="J12" s="56"/>
    </row>
    <row r="13" ht="36" customHeight="1" spans="2:10">
      <c r="B13" s="28">
        <v>10</v>
      </c>
      <c r="C13" s="28" t="s">
        <v>223</v>
      </c>
      <c r="D13" s="30" t="s">
        <v>39</v>
      </c>
      <c r="E13" s="41" t="s">
        <v>224</v>
      </c>
      <c r="F13" s="32" t="s">
        <v>41</v>
      </c>
      <c r="G13" s="42">
        <v>1</v>
      </c>
      <c r="H13" s="42">
        <v>3600</v>
      </c>
      <c r="I13" s="42">
        <f t="shared" si="2"/>
        <v>3600</v>
      </c>
      <c r="J13" s="42"/>
    </row>
    <row r="14" ht="45.6" customHeight="1" spans="2:10">
      <c r="B14" s="28">
        <v>11</v>
      </c>
      <c r="C14" s="28" t="s">
        <v>225</v>
      </c>
      <c r="D14" s="30" t="s">
        <v>39</v>
      </c>
      <c r="E14" s="41" t="s">
        <v>226</v>
      </c>
      <c r="F14" s="32" t="s">
        <v>41</v>
      </c>
      <c r="G14" s="42">
        <v>1</v>
      </c>
      <c r="H14" s="42">
        <v>3500</v>
      </c>
      <c r="I14" s="42">
        <f t="shared" si="2"/>
        <v>3500</v>
      </c>
      <c r="J14" s="42"/>
    </row>
    <row r="15" ht="45.6" customHeight="1" spans="2:10">
      <c r="B15" s="28">
        <v>12</v>
      </c>
      <c r="C15" s="28" t="s">
        <v>227</v>
      </c>
      <c r="D15" s="30" t="s">
        <v>39</v>
      </c>
      <c r="E15" s="43" t="s">
        <v>228</v>
      </c>
      <c r="F15" s="32" t="s">
        <v>41</v>
      </c>
      <c r="G15" s="42">
        <v>1</v>
      </c>
      <c r="H15" s="42">
        <v>3000</v>
      </c>
      <c r="I15" s="42">
        <f t="shared" si="2"/>
        <v>3000</v>
      </c>
      <c r="J15" s="42"/>
    </row>
    <row r="16" ht="45.6" customHeight="1" spans="2:10">
      <c r="B16" s="28">
        <v>13</v>
      </c>
      <c r="C16" s="44" t="s">
        <v>229</v>
      </c>
      <c r="D16" s="30" t="s">
        <v>39</v>
      </c>
      <c r="E16" s="44" t="s">
        <v>229</v>
      </c>
      <c r="F16" s="32" t="s">
        <v>74</v>
      </c>
      <c r="G16" s="42">
        <v>90</v>
      </c>
      <c r="H16" s="42">
        <v>126</v>
      </c>
      <c r="I16" s="42">
        <f t="shared" si="2"/>
        <v>11340</v>
      </c>
      <c r="J16" s="42"/>
    </row>
    <row r="17" ht="45.6" customHeight="1" spans="2:10">
      <c r="B17" s="28">
        <v>14</v>
      </c>
      <c r="C17" s="44" t="s">
        <v>230</v>
      </c>
      <c r="D17" s="30" t="s">
        <v>39</v>
      </c>
      <c r="E17" s="44" t="s">
        <v>230</v>
      </c>
      <c r="F17" s="32" t="s">
        <v>74</v>
      </c>
      <c r="G17" s="42">
        <v>90</v>
      </c>
      <c r="H17" s="42">
        <v>80</v>
      </c>
      <c r="I17" s="42">
        <f t="shared" si="2"/>
        <v>7200</v>
      </c>
      <c r="J17" s="42"/>
    </row>
    <row r="18" ht="45.6" customHeight="1" spans="2:10">
      <c r="B18" s="28">
        <v>15</v>
      </c>
      <c r="C18" s="44" t="s">
        <v>231</v>
      </c>
      <c r="D18" s="30" t="s">
        <v>39</v>
      </c>
      <c r="E18" s="44" t="s">
        <v>231</v>
      </c>
      <c r="F18" s="32" t="s">
        <v>41</v>
      </c>
      <c r="G18" s="42">
        <v>1</v>
      </c>
      <c r="H18" s="42">
        <v>1500</v>
      </c>
      <c r="I18" s="42">
        <f t="shared" si="2"/>
        <v>1500</v>
      </c>
      <c r="J18" s="42"/>
    </row>
    <row r="19" ht="45.6" customHeight="1" spans="2:10">
      <c r="B19" s="28">
        <v>16</v>
      </c>
      <c r="C19" s="44" t="s">
        <v>232</v>
      </c>
      <c r="D19" s="30" t="s">
        <v>39</v>
      </c>
      <c r="E19" s="43" t="s">
        <v>233</v>
      </c>
      <c r="F19" s="32" t="s">
        <v>234</v>
      </c>
      <c r="G19" s="42">
        <v>1000</v>
      </c>
      <c r="H19" s="42">
        <v>5</v>
      </c>
      <c r="I19" s="42">
        <f t="shared" si="2"/>
        <v>5000</v>
      </c>
      <c r="J19" s="42"/>
    </row>
    <row r="20" ht="26.1" customHeight="1" spans="2:10">
      <c r="B20" s="28">
        <v>17</v>
      </c>
      <c r="C20" s="44" t="s">
        <v>235</v>
      </c>
      <c r="D20" s="30" t="s">
        <v>39</v>
      </c>
      <c r="E20" s="43" t="s">
        <v>236</v>
      </c>
      <c r="F20" s="32" t="s">
        <v>237</v>
      </c>
      <c r="G20" s="42">
        <v>2000000</v>
      </c>
      <c r="H20" s="42">
        <v>0.004</v>
      </c>
      <c r="I20" s="42">
        <f t="shared" si="2"/>
        <v>8000</v>
      </c>
      <c r="J20" s="42" t="s">
        <v>238</v>
      </c>
    </row>
    <row r="21" ht="26.1" customHeight="1" spans="2:10">
      <c r="B21" s="45" t="s">
        <v>81</v>
      </c>
      <c r="C21" s="46" t="s">
        <v>82</v>
      </c>
      <c r="D21" s="47"/>
      <c r="E21" s="47"/>
      <c r="F21" s="47"/>
      <c r="G21" s="47"/>
      <c r="H21" s="48"/>
      <c r="I21" s="57">
        <f>SUM(I4:I20)</f>
        <v>168390</v>
      </c>
      <c r="J21" s="30"/>
    </row>
    <row r="22" ht="26.1" customHeight="1" spans="2:10">
      <c r="B22" s="45" t="s">
        <v>83</v>
      </c>
      <c r="C22" s="49" t="s">
        <v>84</v>
      </c>
      <c r="D22" s="49"/>
      <c r="E22" s="49"/>
      <c r="F22" s="49"/>
      <c r="G22" s="49"/>
      <c r="H22" s="49"/>
      <c r="I22" s="58">
        <f>I21*0.06</f>
        <v>10103.4</v>
      </c>
      <c r="J22" s="43"/>
    </row>
    <row r="23" ht="26.1" customHeight="1" spans="2:10">
      <c r="B23" s="45" t="s">
        <v>85</v>
      </c>
      <c r="C23" s="50" t="s">
        <v>86</v>
      </c>
      <c r="D23" s="51"/>
      <c r="E23" s="51"/>
      <c r="F23" s="51"/>
      <c r="G23" s="51"/>
      <c r="H23" s="52"/>
      <c r="I23" s="58">
        <f>I21+I22</f>
        <v>178493.4</v>
      </c>
      <c r="J23" s="43"/>
    </row>
    <row r="25" ht="27.95" customHeight="1" spans="2:10">
      <c r="B25" s="53" t="s">
        <v>239</v>
      </c>
      <c r="C25" s="53"/>
      <c r="D25" s="53"/>
      <c r="E25" s="53"/>
      <c r="F25" s="53"/>
      <c r="G25" s="53"/>
      <c r="H25" s="53"/>
      <c r="I25" s="53"/>
      <c r="J25" s="53"/>
    </row>
  </sheetData>
  <mergeCells count="6">
    <mergeCell ref="B1:J1"/>
    <mergeCell ref="I2:J2"/>
    <mergeCell ref="C21:H21"/>
    <mergeCell ref="C22:H22"/>
    <mergeCell ref="C23:H23"/>
    <mergeCell ref="B25:J2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12"/>
  <sheetViews>
    <sheetView topLeftCell="A10" workbookViewId="0">
      <selection activeCell="D14" sqref="D14"/>
    </sheetView>
  </sheetViews>
  <sheetFormatPr defaultColWidth="9" defaultRowHeight="16.5" outlineLevelCol="7"/>
  <cols>
    <col min="1" max="1" width="2.375" style="2" customWidth="1"/>
    <col min="2" max="2" width="4.5" style="3" customWidth="1"/>
    <col min="3" max="3" width="12.625" style="4" customWidth="1"/>
    <col min="4" max="4" width="78.25" style="2" customWidth="1"/>
    <col min="5" max="6" width="4.5" style="2" customWidth="1"/>
    <col min="7" max="7" width="6.75" style="2" customWidth="1"/>
    <col min="8" max="8" width="8.625" style="2" customWidth="1"/>
    <col min="9" max="16384" width="9" style="2"/>
  </cols>
  <sheetData>
    <row r="1" s="1" customFormat="1" ht="34.5" customHeight="1" spans="2:8">
      <c r="B1" s="5" t="s">
        <v>19</v>
      </c>
      <c r="C1" s="5"/>
      <c r="D1" s="5"/>
      <c r="E1" s="5"/>
      <c r="F1" s="5"/>
      <c r="G1" s="5"/>
      <c r="H1" s="5"/>
    </row>
    <row r="2" ht="18.75" customHeight="1" spans="2:8">
      <c r="B2" s="6" t="s">
        <v>1</v>
      </c>
      <c r="C2" s="6" t="s">
        <v>240</v>
      </c>
      <c r="D2" s="6" t="s">
        <v>241</v>
      </c>
      <c r="E2" s="6" t="s">
        <v>25</v>
      </c>
      <c r="F2" s="6" t="s">
        <v>26</v>
      </c>
      <c r="G2" s="6" t="s">
        <v>27</v>
      </c>
      <c r="H2" s="6" t="s">
        <v>242</v>
      </c>
    </row>
    <row r="3" ht="327.75" spans="2:8">
      <c r="B3" s="7">
        <v>1</v>
      </c>
      <c r="C3" s="7" t="s">
        <v>243</v>
      </c>
      <c r="D3" s="8" t="s">
        <v>244</v>
      </c>
      <c r="E3" s="9" t="s">
        <v>165</v>
      </c>
      <c r="F3" s="9">
        <v>1</v>
      </c>
      <c r="G3" s="9">
        <v>270000</v>
      </c>
      <c r="H3" s="9">
        <f>F3*G3</f>
        <v>270000</v>
      </c>
    </row>
    <row r="4" ht="409.5" spans="2:8">
      <c r="B4" s="7">
        <v>2</v>
      </c>
      <c r="C4" s="10" t="s">
        <v>245</v>
      </c>
      <c r="D4" s="11" t="s">
        <v>246</v>
      </c>
      <c r="E4" s="12" t="s">
        <v>165</v>
      </c>
      <c r="F4" s="9">
        <v>1</v>
      </c>
      <c r="G4" s="9">
        <v>250000</v>
      </c>
      <c r="H4" s="9">
        <f t="shared" ref="H4:H10" si="0">F4*G4</f>
        <v>250000</v>
      </c>
    </row>
    <row r="5" ht="44.25" customHeight="1" spans="2:8">
      <c r="B5" s="7">
        <v>3</v>
      </c>
      <c r="C5" s="7" t="s">
        <v>247</v>
      </c>
      <c r="D5" s="8" t="s">
        <v>248</v>
      </c>
      <c r="E5" s="9" t="s">
        <v>165</v>
      </c>
      <c r="F5" s="9">
        <v>1</v>
      </c>
      <c r="G5" s="9">
        <v>350000</v>
      </c>
      <c r="H5" s="9">
        <f t="shared" si="0"/>
        <v>350000</v>
      </c>
    </row>
    <row r="6" ht="191.25" customHeight="1" spans="2:8">
      <c r="B6" s="7">
        <v>4</v>
      </c>
      <c r="C6" s="7" t="s">
        <v>249</v>
      </c>
      <c r="D6" s="8" t="s">
        <v>250</v>
      </c>
      <c r="E6" s="9" t="s">
        <v>69</v>
      </c>
      <c r="F6" s="9">
        <v>1</v>
      </c>
      <c r="G6" s="9">
        <v>150000</v>
      </c>
      <c r="H6" s="9">
        <f t="shared" si="0"/>
        <v>150000</v>
      </c>
    </row>
    <row r="7" ht="40.5" customHeight="1" spans="2:8">
      <c r="B7" s="7">
        <v>5</v>
      </c>
      <c r="C7" s="7" t="s">
        <v>251</v>
      </c>
      <c r="D7" s="13" t="s">
        <v>252</v>
      </c>
      <c r="E7" s="9" t="s">
        <v>69</v>
      </c>
      <c r="F7" s="9">
        <v>2</v>
      </c>
      <c r="G7" s="9">
        <v>15000</v>
      </c>
      <c r="H7" s="9">
        <f t="shared" si="0"/>
        <v>30000</v>
      </c>
    </row>
    <row r="8" ht="40.5" customHeight="1" spans="2:8">
      <c r="B8" s="7">
        <v>6</v>
      </c>
      <c r="C8" s="7" t="s">
        <v>253</v>
      </c>
      <c r="D8" s="8" t="s">
        <v>254</v>
      </c>
      <c r="E8" s="9" t="s">
        <v>165</v>
      </c>
      <c r="F8" s="9">
        <v>1</v>
      </c>
      <c r="G8" s="9">
        <v>9500</v>
      </c>
      <c r="H8" s="9">
        <f t="shared" si="0"/>
        <v>9500</v>
      </c>
    </row>
    <row r="9" ht="48" customHeight="1" spans="2:8">
      <c r="B9" s="7">
        <v>7</v>
      </c>
      <c r="C9" s="7" t="s">
        <v>255</v>
      </c>
      <c r="D9" s="8" t="s">
        <v>256</v>
      </c>
      <c r="E9" s="9" t="s">
        <v>69</v>
      </c>
      <c r="F9" s="9">
        <v>1</v>
      </c>
      <c r="G9" s="9">
        <v>120000</v>
      </c>
      <c r="H9" s="9">
        <f t="shared" si="0"/>
        <v>120000</v>
      </c>
    </row>
    <row r="10" ht="39.75" customHeight="1" spans="2:8">
      <c r="B10" s="7">
        <v>8</v>
      </c>
      <c r="C10" s="7" t="s">
        <v>257</v>
      </c>
      <c r="D10" s="8" t="s">
        <v>258</v>
      </c>
      <c r="E10" s="9" t="s">
        <v>165</v>
      </c>
      <c r="F10" s="9">
        <v>1</v>
      </c>
      <c r="G10" s="9">
        <v>25000</v>
      </c>
      <c r="H10" s="9">
        <f t="shared" si="0"/>
        <v>25000</v>
      </c>
    </row>
    <row r="11" spans="2:8">
      <c r="B11" s="14" t="s">
        <v>259</v>
      </c>
      <c r="C11" s="15"/>
      <c r="D11" s="15"/>
      <c r="E11" s="15"/>
      <c r="F11" s="16"/>
      <c r="G11" s="17"/>
      <c r="H11" s="18">
        <f>SUM(H3:H10)</f>
        <v>1204500</v>
      </c>
    </row>
    <row r="12" spans="2:2">
      <c r="B12" s="19"/>
    </row>
  </sheetData>
  <mergeCells count="2">
    <mergeCell ref="B1:H1"/>
    <mergeCell ref="B11:F1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预算汇总表</vt:lpstr>
      <vt:lpstr>1、装饰工程</vt:lpstr>
      <vt:lpstr>2、配电系统工程</vt:lpstr>
      <vt:lpstr>3、防雷接地系统</vt:lpstr>
      <vt:lpstr>4、综合布线工程</vt:lpstr>
      <vt:lpstr>5、机柜设备工程</vt:lpstr>
      <vt:lpstr>6、机房精密空调</vt:lpstr>
      <vt:lpstr>7、机房环境监控系统</vt:lpstr>
      <vt:lpstr>8、机房气体消防系统工程</vt:lpstr>
      <vt:lpstr>9、搬迁工程</vt:lpstr>
      <vt:lpstr>10、网络安全等级保护工程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XuQiang</cp:lastModifiedBy>
  <dcterms:created xsi:type="dcterms:W3CDTF">2013-05-13T11:39:00Z</dcterms:created>
  <cp:lastPrinted>2015-05-17T10:11:00Z</cp:lastPrinted>
  <dcterms:modified xsi:type="dcterms:W3CDTF">2016-12-12T05:59:28Z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